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izabethta\Desktop\Time Submission Calendars\"/>
    </mc:Choice>
  </mc:AlternateContent>
  <xr:revisionPtr revIDLastSave="0" documentId="13_ncr:1_{61DA95AB-0BAF-4D1F-977C-9180167D0743}" xr6:coauthVersionLast="47" xr6:coauthVersionMax="47" xr10:uidLastSave="{00000000-0000-0000-0000-000000000000}"/>
  <bookViews>
    <workbookView xWindow="58755" yWindow="1335" windowWidth="24615" windowHeight="10995" xr2:uid="{729FECF9-519C-4298-98F4-8A514FF31E99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" l="1"/>
  <c r="I31" i="1"/>
  <c r="I32" i="1"/>
  <c r="I52" i="1"/>
  <c r="I57" i="1"/>
  <c r="I56" i="1"/>
  <c r="I55" i="1"/>
  <c r="I251" i="1"/>
  <c r="I250" i="1"/>
  <c r="I249" i="1"/>
  <c r="J249" i="1" s="1"/>
  <c r="J248" i="1" s="1"/>
  <c r="I247" i="1"/>
  <c r="I246" i="1"/>
  <c r="I245" i="1"/>
  <c r="J245" i="1" s="1"/>
  <c r="I243" i="1"/>
  <c r="I242" i="1"/>
  <c r="I241" i="1"/>
  <c r="I239" i="1"/>
  <c r="K251" i="1" s="1"/>
  <c r="I238" i="1"/>
  <c r="K250" i="1" s="1"/>
  <c r="I237" i="1"/>
  <c r="K249" i="1" s="1"/>
  <c r="J6" i="1"/>
  <c r="I7" i="1"/>
  <c r="J7" i="1"/>
  <c r="J237" i="1" l="1"/>
  <c r="J236" i="1" s="1"/>
  <c r="J241" i="1"/>
  <c r="J240" i="1" s="1"/>
  <c r="J244" i="1"/>
  <c r="J55" i="1"/>
  <c r="I235" i="1"/>
  <c r="I234" i="1"/>
  <c r="I233" i="1"/>
  <c r="I230" i="1"/>
  <c r="I229" i="1"/>
  <c r="I228" i="1"/>
  <c r="I226" i="1"/>
  <c r="I225" i="1"/>
  <c r="I224" i="1"/>
  <c r="I222" i="1"/>
  <c r="K230" i="1" s="1"/>
  <c r="I221" i="1"/>
  <c r="K229" i="1" s="1"/>
  <c r="I220" i="1"/>
  <c r="K228" i="1" s="1"/>
  <c r="I218" i="1"/>
  <c r="I217" i="1"/>
  <c r="I216" i="1"/>
  <c r="I213" i="1"/>
  <c r="I212" i="1"/>
  <c r="I211" i="1"/>
  <c r="I209" i="1"/>
  <c r="I208" i="1"/>
  <c r="I207" i="1"/>
  <c r="I205" i="1"/>
  <c r="I204" i="1"/>
  <c r="I203" i="1"/>
  <c r="I201" i="1"/>
  <c r="K213" i="1" s="1"/>
  <c r="I200" i="1"/>
  <c r="K212" i="1" s="1"/>
  <c r="I199" i="1"/>
  <c r="K211" i="1" s="1"/>
  <c r="I197" i="1"/>
  <c r="I196" i="1"/>
  <c r="I195" i="1"/>
  <c r="I192" i="1"/>
  <c r="I191" i="1"/>
  <c r="I190" i="1"/>
  <c r="I188" i="1"/>
  <c r="I187" i="1"/>
  <c r="I186" i="1"/>
  <c r="I184" i="1"/>
  <c r="K192" i="1" s="1"/>
  <c r="I183" i="1"/>
  <c r="K191" i="1" s="1"/>
  <c r="I182" i="1"/>
  <c r="K190" i="1" s="1"/>
  <c r="I180" i="1"/>
  <c r="I179" i="1"/>
  <c r="I178" i="1"/>
  <c r="I175" i="1"/>
  <c r="I174" i="1"/>
  <c r="I173" i="1"/>
  <c r="I171" i="1"/>
  <c r="I170" i="1"/>
  <c r="I169" i="1"/>
  <c r="I167" i="1"/>
  <c r="K175" i="1" s="1"/>
  <c r="I166" i="1"/>
  <c r="K174" i="1" s="1"/>
  <c r="I165" i="1"/>
  <c r="K173" i="1" s="1"/>
  <c r="I163" i="1"/>
  <c r="I162" i="1"/>
  <c r="I161" i="1"/>
  <c r="I158" i="1"/>
  <c r="I157" i="1"/>
  <c r="I156" i="1"/>
  <c r="I154" i="1"/>
  <c r="I153" i="1"/>
  <c r="I152" i="1"/>
  <c r="I150" i="1"/>
  <c r="I149" i="1"/>
  <c r="I148" i="1"/>
  <c r="I146" i="1"/>
  <c r="K158" i="1" s="1"/>
  <c r="I145" i="1"/>
  <c r="K157" i="1" s="1"/>
  <c r="I144" i="1"/>
  <c r="K156" i="1" s="1"/>
  <c r="I142" i="1"/>
  <c r="I141" i="1"/>
  <c r="I140" i="1"/>
  <c r="I137" i="1"/>
  <c r="I136" i="1"/>
  <c r="I135" i="1"/>
  <c r="I133" i="1"/>
  <c r="I132" i="1"/>
  <c r="I131" i="1"/>
  <c r="I129" i="1"/>
  <c r="K137" i="1" s="1"/>
  <c r="I128" i="1"/>
  <c r="K136" i="1" s="1"/>
  <c r="I127" i="1"/>
  <c r="K135" i="1" s="1"/>
  <c r="I125" i="1"/>
  <c r="I124" i="1"/>
  <c r="I123" i="1"/>
  <c r="I120" i="1"/>
  <c r="I119" i="1"/>
  <c r="I118" i="1"/>
  <c r="I116" i="1"/>
  <c r="I115" i="1"/>
  <c r="I114" i="1"/>
  <c r="I112" i="1"/>
  <c r="I111" i="1"/>
  <c r="I110" i="1"/>
  <c r="I108" i="1"/>
  <c r="K120" i="1" s="1"/>
  <c r="I107" i="1"/>
  <c r="K119" i="1" s="1"/>
  <c r="I106" i="1"/>
  <c r="K118" i="1" s="1"/>
  <c r="I103" i="1"/>
  <c r="I102" i="1"/>
  <c r="I101" i="1"/>
  <c r="I99" i="1"/>
  <c r="I98" i="1"/>
  <c r="I97" i="1"/>
  <c r="I95" i="1"/>
  <c r="I94" i="1"/>
  <c r="I93" i="1"/>
  <c r="I91" i="1"/>
  <c r="I90" i="1"/>
  <c r="I89" i="1"/>
  <c r="K97" i="1" s="1"/>
  <c r="I87" i="1"/>
  <c r="I86" i="1"/>
  <c r="K98" i="1" s="1"/>
  <c r="I85" i="1"/>
  <c r="I82" i="1"/>
  <c r="I81" i="1"/>
  <c r="I80" i="1"/>
  <c r="I78" i="1"/>
  <c r="I77" i="1"/>
  <c r="I76" i="1"/>
  <c r="I74" i="1"/>
  <c r="K82" i="1" s="1"/>
  <c r="I73" i="1"/>
  <c r="K81" i="1" s="1"/>
  <c r="I72" i="1"/>
  <c r="K80" i="1" s="1"/>
  <c r="I70" i="1"/>
  <c r="I69" i="1"/>
  <c r="I68" i="1"/>
  <c r="I65" i="1"/>
  <c r="I64" i="1"/>
  <c r="I63" i="1"/>
  <c r="J63" i="1" s="1"/>
  <c r="I61" i="1"/>
  <c r="I60" i="1"/>
  <c r="K64" i="1" s="1"/>
  <c r="I59" i="1"/>
  <c r="I53" i="1"/>
  <c r="K65" i="1" s="1"/>
  <c r="I51" i="1"/>
  <c r="K63" i="1" s="1"/>
  <c r="I49" i="1"/>
  <c r="I48" i="1"/>
  <c r="I47" i="1"/>
  <c r="I44" i="1"/>
  <c r="I43" i="1"/>
  <c r="I42" i="1"/>
  <c r="I40" i="1"/>
  <c r="I39" i="1"/>
  <c r="I38" i="1"/>
  <c r="I36" i="1"/>
  <c r="I35" i="1"/>
  <c r="I34" i="1"/>
  <c r="I27" i="1"/>
  <c r="I26" i="1"/>
  <c r="I25" i="1"/>
  <c r="I23" i="1"/>
  <c r="I22" i="1"/>
  <c r="I21" i="1"/>
  <c r="I19" i="1"/>
  <c r="I18" i="1"/>
  <c r="I17" i="1"/>
  <c r="A235" i="1"/>
  <c r="A234" i="1"/>
  <c r="A233" i="1"/>
  <c r="A230" i="1"/>
  <c r="A229" i="1"/>
  <c r="A228" i="1"/>
  <c r="A226" i="1"/>
  <c r="A225" i="1"/>
  <c r="A224" i="1"/>
  <c r="A222" i="1"/>
  <c r="A221" i="1"/>
  <c r="A220" i="1"/>
  <c r="A218" i="1"/>
  <c r="A217" i="1"/>
  <c r="A216" i="1"/>
  <c r="A213" i="1"/>
  <c r="A212" i="1"/>
  <c r="A211" i="1"/>
  <c r="A209" i="1"/>
  <c r="A208" i="1"/>
  <c r="A207" i="1"/>
  <c r="A205" i="1"/>
  <c r="A204" i="1"/>
  <c r="A203" i="1"/>
  <c r="A201" i="1"/>
  <c r="A200" i="1"/>
  <c r="A199" i="1"/>
  <c r="A197" i="1"/>
  <c r="A196" i="1"/>
  <c r="A195" i="1"/>
  <c r="A192" i="1"/>
  <c r="A191" i="1"/>
  <c r="A190" i="1"/>
  <c r="A188" i="1"/>
  <c r="A187" i="1"/>
  <c r="A186" i="1"/>
  <c r="A184" i="1"/>
  <c r="A183" i="1"/>
  <c r="A182" i="1"/>
  <c r="A180" i="1"/>
  <c r="A179" i="1"/>
  <c r="A178" i="1"/>
  <c r="A175" i="1"/>
  <c r="A174" i="1"/>
  <c r="A173" i="1"/>
  <c r="A171" i="1"/>
  <c r="A170" i="1"/>
  <c r="A169" i="1"/>
  <c r="A167" i="1"/>
  <c r="A166" i="1"/>
  <c r="A165" i="1"/>
  <c r="A163" i="1"/>
  <c r="A162" i="1"/>
  <c r="A161" i="1"/>
  <c r="A158" i="1"/>
  <c r="A157" i="1"/>
  <c r="A156" i="1"/>
  <c r="A154" i="1"/>
  <c r="A153" i="1"/>
  <c r="A152" i="1"/>
  <c r="A150" i="1"/>
  <c r="A149" i="1"/>
  <c r="A148" i="1"/>
  <c r="A146" i="1"/>
  <c r="A145" i="1"/>
  <c r="A144" i="1"/>
  <c r="A142" i="1"/>
  <c r="A141" i="1"/>
  <c r="A140" i="1"/>
  <c r="A137" i="1"/>
  <c r="A136" i="1"/>
  <c r="A135" i="1"/>
  <c r="A133" i="1"/>
  <c r="A132" i="1"/>
  <c r="A131" i="1"/>
  <c r="A129" i="1"/>
  <c r="A128" i="1"/>
  <c r="A127" i="1"/>
  <c r="A125" i="1"/>
  <c r="A124" i="1"/>
  <c r="A123" i="1"/>
  <c r="A120" i="1"/>
  <c r="A119" i="1"/>
  <c r="A118" i="1"/>
  <c r="A116" i="1"/>
  <c r="A115" i="1"/>
  <c r="A114" i="1"/>
  <c r="A112" i="1"/>
  <c r="A111" i="1"/>
  <c r="A110" i="1"/>
  <c r="A108" i="1"/>
  <c r="A107" i="1"/>
  <c r="A106" i="1"/>
  <c r="A103" i="1"/>
  <c r="A102" i="1"/>
  <c r="A101" i="1"/>
  <c r="A99" i="1"/>
  <c r="A98" i="1"/>
  <c r="A97" i="1"/>
  <c r="A95" i="1"/>
  <c r="A94" i="1"/>
  <c r="A93" i="1"/>
  <c r="A91" i="1"/>
  <c r="A90" i="1"/>
  <c r="A89" i="1"/>
  <c r="A87" i="1"/>
  <c r="A86" i="1"/>
  <c r="A85" i="1"/>
  <c r="A82" i="1"/>
  <c r="A81" i="1"/>
  <c r="A80" i="1"/>
  <c r="A78" i="1"/>
  <c r="A77" i="1"/>
  <c r="A76" i="1"/>
  <c r="A74" i="1"/>
  <c r="A73" i="1"/>
  <c r="A72" i="1"/>
  <c r="A70" i="1"/>
  <c r="A69" i="1"/>
  <c r="A68" i="1"/>
  <c r="A65" i="1"/>
  <c r="A64" i="1"/>
  <c r="A63" i="1"/>
  <c r="A61" i="1"/>
  <c r="A60" i="1"/>
  <c r="A59" i="1"/>
  <c r="A57" i="1"/>
  <c r="A56" i="1"/>
  <c r="A55" i="1"/>
  <c r="A53" i="1"/>
  <c r="A52" i="1"/>
  <c r="A51" i="1"/>
  <c r="A49" i="1"/>
  <c r="A48" i="1"/>
  <c r="A47" i="1"/>
  <c r="K99" i="1" l="1"/>
  <c r="K42" i="1"/>
  <c r="K43" i="1"/>
  <c r="K44" i="1"/>
  <c r="L229" i="1"/>
  <c r="L60" i="1"/>
  <c r="J135" i="1"/>
  <c r="J134" i="1" s="1"/>
  <c r="J169" i="1"/>
  <c r="J168" i="1" s="1"/>
  <c r="J203" i="1"/>
  <c r="J202" i="1" s="1"/>
  <c r="L98" i="1"/>
  <c r="L153" i="1"/>
  <c r="L191" i="1"/>
  <c r="L43" i="1"/>
  <c r="L81" i="1"/>
  <c r="J80" i="1"/>
  <c r="J79" i="1" s="1"/>
  <c r="L99" i="1"/>
  <c r="J114" i="1"/>
  <c r="J113" i="1" s="1"/>
  <c r="L136" i="1"/>
  <c r="J148" i="1"/>
  <c r="J147" i="1" s="1"/>
  <c r="J182" i="1"/>
  <c r="J181" i="1" s="1"/>
  <c r="L135" i="1"/>
  <c r="L114" i="1"/>
  <c r="J152" i="1"/>
  <c r="J151" i="1" s="1"/>
  <c r="L174" i="1"/>
  <c r="J186" i="1"/>
  <c r="J185" i="1" s="1"/>
  <c r="J220" i="1"/>
  <c r="J219" i="1" s="1"/>
  <c r="J233" i="1"/>
  <c r="J232" i="1" s="1"/>
  <c r="J25" i="1"/>
  <c r="J24" i="1" s="1"/>
  <c r="L44" i="1"/>
  <c r="J59" i="1"/>
  <c r="J58" i="1" s="1"/>
  <c r="L82" i="1"/>
  <c r="J93" i="1"/>
  <c r="J92" i="1" s="1"/>
  <c r="J127" i="1"/>
  <c r="J126" i="1" s="1"/>
  <c r="L172" i="1"/>
  <c r="J161" i="1"/>
  <c r="J160" i="1" s="1"/>
  <c r="J195" i="1"/>
  <c r="J194" i="1" s="1"/>
  <c r="L228" i="1"/>
  <c r="J38" i="1"/>
  <c r="J37" i="1" s="1"/>
  <c r="J72" i="1"/>
  <c r="J71" i="1" s="1"/>
  <c r="L113" i="1"/>
  <c r="L173" i="1"/>
  <c r="J173" i="1"/>
  <c r="J172" i="1" s="1"/>
  <c r="J207" i="1"/>
  <c r="J206" i="1" s="1"/>
  <c r="J51" i="1"/>
  <c r="J50" i="1" s="1"/>
  <c r="J62" i="1"/>
  <c r="J97" i="1"/>
  <c r="J96" i="1" s="1"/>
  <c r="L115" i="1"/>
  <c r="J131" i="1"/>
  <c r="J130" i="1" s="1"/>
  <c r="J165" i="1"/>
  <c r="J164" i="1" s="1"/>
  <c r="J42" i="1"/>
  <c r="J41" i="1" s="1"/>
  <c r="L61" i="1"/>
  <c r="J76" i="1"/>
  <c r="J75" i="1" s="1"/>
  <c r="J110" i="1"/>
  <c r="J109" i="1" s="1"/>
  <c r="L151" i="1"/>
  <c r="J144" i="1"/>
  <c r="J143" i="1" s="1"/>
  <c r="L207" i="1"/>
  <c r="J211" i="1"/>
  <c r="J210" i="1" s="1"/>
  <c r="L42" i="1"/>
  <c r="J34" i="1"/>
  <c r="J33" i="1" s="1"/>
  <c r="L80" i="1"/>
  <c r="J68" i="1"/>
  <c r="J67" i="1" s="1"/>
  <c r="J54" i="1"/>
  <c r="L97" i="1"/>
  <c r="J89" i="1"/>
  <c r="J88" i="1" s="1"/>
  <c r="L134" i="1"/>
  <c r="J123" i="1"/>
  <c r="J122" i="1" s="1"/>
  <c r="L152" i="1"/>
  <c r="L190" i="1"/>
  <c r="J190" i="1"/>
  <c r="J189" i="1" s="1"/>
  <c r="L208" i="1"/>
  <c r="J224" i="1"/>
  <c r="J223" i="1" s="1"/>
  <c r="J21" i="1"/>
  <c r="J20" i="1" s="1"/>
  <c r="J101" i="1"/>
  <c r="J100" i="1" s="1"/>
  <c r="L227" i="1"/>
  <c r="J216" i="1"/>
  <c r="J215" i="1" s="1"/>
  <c r="L206" i="1"/>
  <c r="J199" i="1"/>
  <c r="J198" i="1" s="1"/>
  <c r="L189" i="1"/>
  <c r="J178" i="1"/>
  <c r="J177" i="1" s="1"/>
  <c r="J156" i="1"/>
  <c r="J155" i="1" s="1"/>
  <c r="J140" i="1"/>
  <c r="J139" i="1" s="1"/>
  <c r="J118" i="1"/>
  <c r="J117" i="1" s="1"/>
  <c r="J85" i="1"/>
  <c r="J84" i="1" s="1"/>
  <c r="J47" i="1"/>
  <c r="J46" i="1" s="1"/>
  <c r="J30" i="1"/>
  <c r="J29" i="1" s="1"/>
  <c r="J106" i="1"/>
  <c r="J104" i="1" s="1"/>
  <c r="J228" i="1"/>
  <c r="J227" i="1" s="1"/>
  <c r="J17" i="1"/>
  <c r="J16" i="1" s="1"/>
  <c r="A44" i="1" l="1"/>
  <c r="A43" i="1"/>
  <c r="A42" i="1"/>
  <c r="A40" i="1"/>
  <c r="A39" i="1"/>
  <c r="A38" i="1"/>
  <c r="A36" i="1"/>
  <c r="A35" i="1"/>
  <c r="A34" i="1"/>
  <c r="A32" i="1"/>
  <c r="A31" i="1"/>
  <c r="A30" i="1"/>
  <c r="A27" i="1"/>
  <c r="A26" i="1"/>
  <c r="A25" i="1"/>
  <c r="A23" i="1"/>
  <c r="A22" i="1"/>
  <c r="A21" i="1"/>
  <c r="A19" i="1"/>
  <c r="A18" i="1"/>
  <c r="A17" i="1"/>
  <c r="I14" i="1"/>
  <c r="K26" i="1" s="1"/>
  <c r="A15" i="1"/>
  <c r="A13" i="1"/>
  <c r="A14" i="1"/>
  <c r="I15" i="1"/>
  <c r="K27" i="1" s="1"/>
  <c r="I13" i="1"/>
  <c r="K25" i="1" s="1"/>
  <c r="L26" i="1" l="1"/>
  <c r="L25" i="1"/>
  <c r="L27" i="1"/>
  <c r="J13" i="1"/>
  <c r="J12" i="1" s="1"/>
  <c r="B20" i="1"/>
  <c r="F12" i="1"/>
  <c r="G12" i="1" s="1"/>
  <c r="H12" i="1" s="1"/>
  <c r="B24" i="1" l="1"/>
  <c r="C20" i="1"/>
  <c r="D20" i="1" s="1"/>
  <c r="E20" i="1" s="1"/>
  <c r="F20" i="1" s="1"/>
  <c r="G20" i="1" s="1"/>
  <c r="H20" i="1" s="1"/>
  <c r="C16" i="1"/>
  <c r="D16" i="1" s="1"/>
  <c r="E16" i="1" s="1"/>
  <c r="F16" i="1" s="1"/>
  <c r="G16" i="1" s="1"/>
  <c r="H16" i="1" s="1"/>
  <c r="C24" i="1" l="1"/>
  <c r="D24" i="1" s="1"/>
  <c r="E24" i="1" s="1"/>
  <c r="F24" i="1" s="1"/>
  <c r="G24" i="1" s="1"/>
  <c r="H24" i="1" s="1"/>
  <c r="B29" i="1"/>
  <c r="C29" i="1" l="1"/>
  <c r="D29" i="1" s="1"/>
  <c r="E29" i="1" s="1"/>
  <c r="F29" i="1" s="1"/>
  <c r="G29" i="1" s="1"/>
  <c r="H29" i="1" s="1"/>
  <c r="B33" i="1"/>
  <c r="C33" i="1" l="1"/>
  <c r="D33" i="1" s="1"/>
  <c r="E33" i="1" s="1"/>
  <c r="F33" i="1" s="1"/>
  <c r="G33" i="1" s="1"/>
  <c r="H33" i="1" s="1"/>
  <c r="B37" i="1"/>
  <c r="B41" i="1" l="1"/>
  <c r="C37" i="1"/>
  <c r="D37" i="1" s="1"/>
  <c r="E37" i="1" s="1"/>
  <c r="F37" i="1" s="1"/>
  <c r="G37" i="1" s="1"/>
  <c r="H37" i="1" s="1"/>
  <c r="B46" i="1" l="1"/>
  <c r="B50" i="1" s="1"/>
  <c r="C41" i="1"/>
  <c r="D41" i="1" s="1"/>
  <c r="E41" i="1" s="1"/>
  <c r="F41" i="1" s="1"/>
  <c r="G41" i="1" s="1"/>
  <c r="H41" i="1" s="1"/>
  <c r="C46" i="1" l="1"/>
  <c r="D46" i="1" s="1"/>
  <c r="E46" i="1" s="1"/>
  <c r="F46" i="1" s="1"/>
  <c r="G46" i="1" s="1"/>
  <c r="H46" i="1" s="1"/>
  <c r="B54" i="1" l="1"/>
  <c r="C50" i="1"/>
  <c r="D50" i="1" s="1"/>
  <c r="E50" i="1" s="1"/>
  <c r="F50" i="1" s="1"/>
  <c r="G50" i="1" s="1"/>
  <c r="H50" i="1" s="1"/>
  <c r="C54" i="1" l="1"/>
  <c r="D54" i="1" s="1"/>
  <c r="E54" i="1" s="1"/>
  <c r="F54" i="1" s="1"/>
  <c r="G54" i="1" s="1"/>
  <c r="H54" i="1" s="1"/>
  <c r="B58" i="1"/>
  <c r="B62" i="1" l="1"/>
  <c r="C58" i="1"/>
  <c r="D58" i="1" s="1"/>
  <c r="E58" i="1" s="1"/>
  <c r="F58" i="1" s="1"/>
  <c r="G58" i="1" s="1"/>
  <c r="H58" i="1" s="1"/>
  <c r="C62" i="1" l="1"/>
  <c r="D62" i="1" s="1"/>
  <c r="E62" i="1" s="1"/>
  <c r="F62" i="1" s="1"/>
  <c r="G62" i="1" s="1"/>
  <c r="H62" i="1" s="1"/>
  <c r="B67" i="1"/>
  <c r="B71" i="1" l="1"/>
  <c r="C67" i="1"/>
  <c r="D67" i="1" l="1"/>
  <c r="E67" i="1" s="1"/>
  <c r="F67" i="1" s="1"/>
  <c r="G67" i="1" s="1"/>
  <c r="H67" i="1" s="1"/>
  <c r="C71" i="1"/>
  <c r="D71" i="1" s="1"/>
  <c r="E71" i="1" s="1"/>
  <c r="F71" i="1" s="1"/>
  <c r="G71" i="1" s="1"/>
  <c r="H71" i="1" s="1"/>
  <c r="B75" i="1"/>
  <c r="C75" i="1" l="1"/>
  <c r="D75" i="1" s="1"/>
  <c r="E75" i="1" s="1"/>
  <c r="F75" i="1" s="1"/>
  <c r="G75" i="1" s="1"/>
  <c r="H75" i="1" s="1"/>
  <c r="B79" i="1"/>
  <c r="C79" i="1" l="1"/>
  <c r="D79" i="1" s="1"/>
  <c r="E79" i="1" s="1"/>
  <c r="F79" i="1" s="1"/>
  <c r="G79" i="1" s="1"/>
  <c r="H79" i="1" s="1"/>
  <c r="B84" i="1"/>
  <c r="B88" i="1" s="1"/>
  <c r="C84" i="1" l="1"/>
  <c r="D84" i="1" s="1"/>
  <c r="E84" i="1" l="1"/>
  <c r="F84" i="1" s="1"/>
  <c r="G84" i="1" s="1"/>
  <c r="H84" i="1" s="1"/>
  <c r="B92" i="1"/>
  <c r="C88" i="1"/>
  <c r="D88" i="1" s="1"/>
  <c r="E88" i="1" s="1"/>
  <c r="F88" i="1" s="1"/>
  <c r="G88" i="1" s="1"/>
  <c r="H88" i="1" s="1"/>
  <c r="B96" i="1" l="1"/>
  <c r="C92" i="1"/>
  <c r="D92" i="1" s="1"/>
  <c r="E92" i="1" s="1"/>
  <c r="F92" i="1" s="1"/>
  <c r="G92" i="1" s="1"/>
  <c r="H92" i="1" s="1"/>
  <c r="C96" i="1" l="1"/>
  <c r="D96" i="1" s="1"/>
  <c r="E96" i="1" s="1"/>
  <c r="F96" i="1" s="1"/>
  <c r="G96" i="1" s="1"/>
  <c r="H96" i="1" s="1"/>
  <c r="B100" i="1"/>
  <c r="C100" i="1" l="1"/>
  <c r="D100" i="1" s="1"/>
  <c r="E100" i="1" s="1"/>
  <c r="F100" i="1" s="1"/>
  <c r="G100" i="1" s="1"/>
  <c r="H100" i="1" s="1"/>
  <c r="B105" i="1"/>
  <c r="B109" i="1" l="1"/>
  <c r="C105" i="1"/>
  <c r="D105" i="1" s="1"/>
  <c r="E105" i="1" s="1"/>
  <c r="F105" i="1" s="1"/>
  <c r="G105" i="1" s="1"/>
  <c r="H105" i="1" s="1"/>
  <c r="B113" i="1" l="1"/>
  <c r="C109" i="1"/>
  <c r="D109" i="1" s="1"/>
  <c r="E109" i="1" s="1"/>
  <c r="F109" i="1" s="1"/>
  <c r="G109" i="1" s="1"/>
  <c r="H109" i="1" s="1"/>
  <c r="C113" i="1" l="1"/>
  <c r="D113" i="1" s="1"/>
  <c r="E113" i="1" s="1"/>
  <c r="F113" i="1" s="1"/>
  <c r="G113" i="1" s="1"/>
  <c r="H113" i="1" s="1"/>
  <c r="B117" i="1"/>
  <c r="C117" i="1" l="1"/>
  <c r="D117" i="1" s="1"/>
  <c r="E117" i="1" s="1"/>
  <c r="F117" i="1" s="1"/>
  <c r="G117" i="1" s="1"/>
  <c r="H117" i="1" s="1"/>
  <c r="B122" i="1"/>
  <c r="C122" i="1" s="1"/>
  <c r="B126" i="1" l="1"/>
  <c r="D122" i="1"/>
  <c r="E122" i="1" s="1"/>
  <c r="F122" i="1" s="1"/>
  <c r="G122" i="1" s="1"/>
  <c r="H122" i="1" s="1"/>
  <c r="B130" i="1" l="1"/>
  <c r="C126" i="1"/>
  <c r="D126" i="1" s="1"/>
  <c r="E126" i="1" s="1"/>
  <c r="F126" i="1" s="1"/>
  <c r="G126" i="1" s="1"/>
  <c r="H126" i="1" s="1"/>
  <c r="C130" i="1" l="1"/>
  <c r="D130" i="1" s="1"/>
  <c r="E130" i="1" s="1"/>
  <c r="F130" i="1" s="1"/>
  <c r="G130" i="1" s="1"/>
  <c r="H130" i="1" s="1"/>
  <c r="B134" i="1"/>
  <c r="B139" i="1" l="1"/>
  <c r="C134" i="1"/>
  <c r="D134" i="1" s="1"/>
  <c r="E134" i="1" s="1"/>
  <c r="F134" i="1" s="1"/>
  <c r="G134" i="1" s="1"/>
  <c r="H134" i="1" s="1"/>
  <c r="C139" i="1" l="1"/>
  <c r="D139" i="1" s="1"/>
  <c r="E139" i="1" s="1"/>
  <c r="F139" i="1" s="1"/>
  <c r="G139" i="1" s="1"/>
  <c r="H139" i="1" s="1"/>
  <c r="B143" i="1"/>
  <c r="B147" i="1" l="1"/>
  <c r="C143" i="1"/>
  <c r="D143" i="1" s="1"/>
  <c r="E143" i="1" s="1"/>
  <c r="F143" i="1" s="1"/>
  <c r="G143" i="1" s="1"/>
  <c r="H143" i="1" s="1"/>
  <c r="B151" i="1" l="1"/>
  <c r="C147" i="1"/>
  <c r="D147" i="1" s="1"/>
  <c r="E147" i="1" s="1"/>
  <c r="F147" i="1" s="1"/>
  <c r="G147" i="1" s="1"/>
  <c r="H147" i="1" s="1"/>
  <c r="B155" i="1" l="1"/>
  <c r="C151" i="1"/>
  <c r="D151" i="1" s="1"/>
  <c r="E151" i="1" s="1"/>
  <c r="F151" i="1" s="1"/>
  <c r="G151" i="1" s="1"/>
  <c r="H151" i="1" s="1"/>
  <c r="B160" i="1" l="1"/>
  <c r="C155" i="1"/>
  <c r="D155" i="1" s="1"/>
  <c r="E155" i="1" s="1"/>
  <c r="F155" i="1" s="1"/>
  <c r="G155" i="1" s="1"/>
  <c r="H155" i="1" s="1"/>
  <c r="C160" i="1" l="1"/>
  <c r="D160" i="1" s="1"/>
  <c r="E160" i="1" s="1"/>
  <c r="F160" i="1" s="1"/>
  <c r="G160" i="1" s="1"/>
  <c r="H160" i="1" s="1"/>
  <c r="B164" i="1"/>
  <c r="B168" i="1" l="1"/>
  <c r="C164" i="1"/>
  <c r="D164" i="1" s="1"/>
  <c r="E164" i="1" s="1"/>
  <c r="F164" i="1" s="1"/>
  <c r="G164" i="1" s="1"/>
  <c r="H164" i="1" s="1"/>
  <c r="B172" i="1" l="1"/>
  <c r="C168" i="1"/>
  <c r="D168" i="1" s="1"/>
  <c r="E168" i="1" s="1"/>
  <c r="F168" i="1" s="1"/>
  <c r="G168" i="1" s="1"/>
  <c r="H168" i="1" s="1"/>
  <c r="B177" i="1" l="1"/>
  <c r="C172" i="1"/>
  <c r="D172" i="1" s="1"/>
  <c r="E172" i="1" s="1"/>
  <c r="F172" i="1" s="1"/>
  <c r="G172" i="1" s="1"/>
  <c r="H172" i="1" s="1"/>
  <c r="B181" i="1" l="1"/>
  <c r="C177" i="1"/>
  <c r="D177" i="1" s="1"/>
  <c r="E177" i="1" s="1"/>
  <c r="F177" i="1" s="1"/>
  <c r="G177" i="1" s="1"/>
  <c r="H177" i="1" s="1"/>
  <c r="B185" i="1" l="1"/>
  <c r="C181" i="1"/>
  <c r="D181" i="1" s="1"/>
  <c r="E181" i="1" s="1"/>
  <c r="F181" i="1" s="1"/>
  <c r="G181" i="1" s="1"/>
  <c r="H181" i="1" s="1"/>
  <c r="C185" i="1" l="1"/>
  <c r="D185" i="1" s="1"/>
  <c r="E185" i="1" s="1"/>
  <c r="F185" i="1" s="1"/>
  <c r="G185" i="1" s="1"/>
  <c r="H185" i="1" s="1"/>
  <c r="B189" i="1"/>
  <c r="B194" i="1" l="1"/>
  <c r="C189" i="1"/>
  <c r="D189" i="1" s="1"/>
  <c r="E189" i="1" s="1"/>
  <c r="F189" i="1" s="1"/>
  <c r="G189" i="1" s="1"/>
  <c r="H189" i="1" s="1"/>
  <c r="C194" i="1" l="1"/>
  <c r="D194" i="1" s="1"/>
  <c r="E194" i="1" s="1"/>
  <c r="F194" i="1" s="1"/>
  <c r="G194" i="1" s="1"/>
  <c r="H194" i="1" s="1"/>
  <c r="B198" i="1"/>
  <c r="B202" i="1" l="1"/>
  <c r="C198" i="1"/>
  <c r="D198" i="1" s="1"/>
  <c r="E198" i="1" s="1"/>
  <c r="F198" i="1" s="1"/>
  <c r="G198" i="1" s="1"/>
  <c r="H198" i="1" s="1"/>
  <c r="C202" i="1" l="1"/>
  <c r="D202" i="1" s="1"/>
  <c r="E202" i="1" s="1"/>
  <c r="F202" i="1" s="1"/>
  <c r="G202" i="1" s="1"/>
  <c r="H202" i="1" s="1"/>
  <c r="B206" i="1"/>
  <c r="B210" i="1" l="1"/>
  <c r="C206" i="1"/>
  <c r="D206" i="1" s="1"/>
  <c r="E206" i="1" s="1"/>
  <c r="F206" i="1" s="1"/>
  <c r="G206" i="1" s="1"/>
  <c r="H206" i="1" s="1"/>
  <c r="C210" i="1" l="1"/>
  <c r="D210" i="1" s="1"/>
  <c r="E210" i="1" s="1"/>
  <c r="F210" i="1" s="1"/>
  <c r="G210" i="1" s="1"/>
  <c r="H210" i="1" s="1"/>
  <c r="B215" i="1"/>
  <c r="B219" i="1" l="1"/>
  <c r="C215" i="1"/>
  <c r="D215" i="1" s="1"/>
  <c r="E215" i="1" s="1"/>
  <c r="F215" i="1" s="1"/>
  <c r="G215" i="1" s="1"/>
  <c r="H215" i="1" s="1"/>
  <c r="B223" i="1" l="1"/>
  <c r="C219" i="1"/>
  <c r="D219" i="1" s="1"/>
  <c r="E219" i="1" s="1"/>
  <c r="F219" i="1" s="1"/>
  <c r="G219" i="1" s="1"/>
  <c r="H219" i="1" s="1"/>
  <c r="B227" i="1" l="1"/>
  <c r="C223" i="1"/>
  <c r="D223" i="1" s="1"/>
  <c r="E223" i="1" s="1"/>
  <c r="F223" i="1" s="1"/>
  <c r="G223" i="1" s="1"/>
  <c r="H223" i="1" s="1"/>
  <c r="C227" i="1" l="1"/>
  <c r="D227" i="1" s="1"/>
  <c r="E227" i="1" s="1"/>
  <c r="F227" i="1" s="1"/>
  <c r="G227" i="1" s="1"/>
  <c r="H227" i="1" s="1"/>
  <c r="B232" i="1"/>
  <c r="B236" i="1" s="1"/>
  <c r="B240" i="1" l="1"/>
  <c r="C236" i="1"/>
  <c r="D236" i="1" s="1"/>
  <c r="E236" i="1" s="1"/>
  <c r="F236" i="1" s="1"/>
  <c r="G236" i="1" s="1"/>
  <c r="H236" i="1" s="1"/>
  <c r="C232" i="1"/>
  <c r="D232" i="1" s="1"/>
  <c r="E232" i="1" s="1"/>
  <c r="F232" i="1" s="1"/>
  <c r="G232" i="1" s="1"/>
  <c r="H232" i="1" s="1"/>
  <c r="C240" i="1" l="1"/>
  <c r="D240" i="1" s="1"/>
  <c r="E240" i="1" s="1"/>
  <c r="F240" i="1" s="1"/>
  <c r="G240" i="1" s="1"/>
  <c r="H240" i="1" s="1"/>
  <c r="B244" i="1"/>
  <c r="C244" i="1" l="1"/>
  <c r="D244" i="1" s="1"/>
  <c r="E244" i="1" s="1"/>
  <c r="F244" i="1" s="1"/>
  <c r="G244" i="1" s="1"/>
  <c r="H244" i="1" s="1"/>
  <c r="B248" i="1"/>
  <c r="C248" i="1" s="1"/>
  <c r="D248" i="1" s="1"/>
  <c r="E248" i="1" s="1"/>
  <c r="F248" i="1" s="1"/>
  <c r="G248" i="1" s="1"/>
  <c r="H248" i="1" s="1"/>
</calcChain>
</file>

<file path=xl/sharedStrings.xml><?xml version="1.0" encoding="utf-8"?>
<sst xmlns="http://schemas.openxmlformats.org/spreadsheetml/2006/main" count="27" uniqueCount="27">
  <si>
    <t>2025 Time Submission Calculator</t>
  </si>
  <si>
    <t>Instructions</t>
  </si>
  <si>
    <t xml:space="preserve">1. Enter all information in White data entry cells. </t>
  </si>
  <si>
    <t>IP Name</t>
  </si>
  <si>
    <t>WWL*</t>
  </si>
  <si>
    <t>Client Name</t>
  </si>
  <si>
    <t>Client Allocated Weekly Hours*</t>
  </si>
  <si>
    <t>Client Allocated Monthly Hours</t>
  </si>
  <si>
    <t xml:space="preserve">2. Above the calendar, enter IP name and WWL. </t>
  </si>
  <si>
    <t xml:space="preserve">1st client: </t>
  </si>
  <si>
    <t>3. Above the calendar, enter each client's name and weekly allocated hours and monthly authorized hours.</t>
  </si>
  <si>
    <t>*Your Work Week Limit in hours</t>
  </si>
  <si>
    <t xml:space="preserve">2nd client: </t>
  </si>
  <si>
    <t xml:space="preserve">4. In the calendar, scroll to any work week and enter daily hours scheduled for each client. </t>
  </si>
  <si>
    <t xml:space="preserve">3rd client: </t>
  </si>
  <si>
    <t>*Weekly hours allocated to you for each client</t>
  </si>
  <si>
    <t>Sun</t>
  </si>
  <si>
    <t>Mon</t>
  </si>
  <si>
    <t>Tues</t>
  </si>
  <si>
    <t>Wed</t>
  </si>
  <si>
    <t>Thurs</t>
  </si>
  <si>
    <t>Fri</t>
  </si>
  <si>
    <t>Sat</t>
  </si>
  <si>
    <t>Weekly Hours per Client</t>
  </si>
  <si>
    <t>Total Weekly Hours</t>
  </si>
  <si>
    <t>Total Monthly Hours</t>
  </si>
  <si>
    <t>5. Review the tallied weekly hours for your entries in the Green weekly hours columns and each monthly column.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</si>
</sst>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yy"/>
    <numFmt numFmtId="165" formatCode="d"/>
  </numFmts>
  <fonts count="2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rgb="FF1F497D"/>
      <name val="Calibri"/>
      <family val="2"/>
    </font>
    <font>
      <sz val="12"/>
      <color rgb="FF1F497D"/>
      <name val="Calibri"/>
      <family val="2"/>
    </font>
    <font>
      <sz val="13"/>
      <color theme="0"/>
      <name val="Calibri"/>
      <family val="2"/>
    </font>
    <font>
      <b/>
      <sz val="14"/>
      <color rgb="FF1F497D"/>
      <name val="Calibri"/>
      <family val="2"/>
    </font>
    <font>
      <sz val="13"/>
      <color rgb="FF1F497D"/>
      <name val="Calibri"/>
      <family val="2"/>
    </font>
    <font>
      <sz val="11"/>
      <color rgb="FFFF0000"/>
      <name val="Calibri"/>
      <family val="2"/>
      <scheme val="minor"/>
    </font>
    <font>
      <sz val="9"/>
      <color rgb="FF1F497D"/>
      <name val="Calibri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2"/>
      <color rgb="FF002060"/>
      <name val="Calibri"/>
      <family val="2"/>
    </font>
    <font>
      <sz val="12"/>
      <color rgb="FF002060"/>
      <name val="Calibri"/>
      <family val="2"/>
      <scheme val="minor"/>
    </font>
    <font>
      <i/>
      <sz val="10"/>
      <color rgb="FF00206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name val="Calibri"/>
      <family val="2"/>
    </font>
    <font>
      <sz val="9"/>
      <color rgb="FFFF0000"/>
      <name val="Calibri"/>
      <family val="2"/>
      <scheme val="minor"/>
    </font>
    <font>
      <sz val="9"/>
      <color rgb="FF1F497D"/>
      <name val="Calibri"/>
      <family val="2"/>
      <scheme val="minor"/>
    </font>
    <font>
      <i/>
      <sz val="8"/>
      <color rgb="FF00206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FF0000"/>
      <name val="Calibri"/>
      <family val="2"/>
    </font>
    <font>
      <sz val="13"/>
      <color rgb="FF1F497D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theme="1"/>
      </left>
      <right style="medium">
        <color indexed="64"/>
      </right>
      <top style="medium">
        <color theme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theme="1"/>
      </left>
      <right style="medium">
        <color indexed="64"/>
      </right>
      <top/>
      <bottom style="medium">
        <color theme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6" fillId="0" borderId="1" xfId="0" applyFont="1" applyBorder="1" applyAlignment="1" applyProtection="1">
      <alignment horizontal="right" vertical="center" wrapText="1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6" fillId="0" borderId="6" xfId="0" applyFont="1" applyBorder="1" applyAlignment="1" applyProtection="1">
      <alignment horizontal="right" vertical="center" wrapText="1"/>
      <protection locked="0"/>
    </xf>
    <xf numFmtId="0" fontId="6" fillId="0" borderId="13" xfId="0" applyFont="1" applyBorder="1" applyAlignment="1" applyProtection="1">
      <alignment horizontal="right" vertical="center" wrapText="1"/>
      <protection locked="0"/>
    </xf>
    <xf numFmtId="0" fontId="0" fillId="2" borderId="0" xfId="0" applyFill="1" applyAlignment="1">
      <alignment horizontal="right"/>
    </xf>
    <xf numFmtId="0" fontId="7" fillId="2" borderId="0" xfId="0" applyFont="1" applyFill="1"/>
    <xf numFmtId="0" fontId="0" fillId="2" borderId="0" xfId="0" applyFill="1"/>
    <xf numFmtId="0" fontId="1" fillId="2" borderId="0" xfId="0" applyFont="1" applyFill="1" applyAlignment="1">
      <alignment wrapText="1"/>
    </xf>
    <xf numFmtId="0" fontId="10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 wrapText="1"/>
    </xf>
    <xf numFmtId="0" fontId="0" fillId="4" borderId="14" xfId="0" applyFill="1" applyBorder="1" applyAlignment="1">
      <alignment horizontal="right" wrapText="1"/>
    </xf>
    <xf numFmtId="0" fontId="1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11" fillId="2" borderId="0" xfId="0" applyFont="1" applyFill="1"/>
    <xf numFmtId="0" fontId="0" fillId="2" borderId="1" xfId="0" applyFill="1" applyBorder="1" applyAlignment="1">
      <alignment horizontal="right"/>
    </xf>
    <xf numFmtId="0" fontId="3" fillId="6" borderId="12" xfId="0" applyFont="1" applyFill="1" applyBorder="1" applyAlignment="1">
      <alignment horizontal="center" vertical="center" wrapText="1"/>
    </xf>
    <xf numFmtId="165" fontId="5" fillId="7" borderId="1" xfId="0" applyNumberFormat="1" applyFont="1" applyFill="1" applyBorder="1" applyAlignment="1">
      <alignment horizontal="center" vertical="center" wrapText="1"/>
    </xf>
    <xf numFmtId="165" fontId="5" fillId="7" borderId="0" xfId="0" applyNumberFormat="1" applyFont="1" applyFill="1" applyAlignment="1">
      <alignment horizontal="center" vertical="center" wrapText="1"/>
    </xf>
    <xf numFmtId="0" fontId="6" fillId="5" borderId="12" xfId="0" applyFont="1" applyFill="1" applyBorder="1" applyAlignment="1">
      <alignment vertical="center" wrapText="1"/>
    </xf>
    <xf numFmtId="0" fontId="6" fillId="6" borderId="12" xfId="0" applyFont="1" applyFill="1" applyBorder="1" applyAlignment="1">
      <alignment vertical="center" wrapText="1"/>
    </xf>
    <xf numFmtId="0" fontId="0" fillId="0" borderId="0" xfId="0" applyAlignment="1">
      <alignment horizontal="right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13" fillId="0" borderId="15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center" vertical="center"/>
      <protection locked="0"/>
    </xf>
    <xf numFmtId="0" fontId="14" fillId="2" borderId="0" xfId="0" applyFont="1" applyFill="1" applyAlignment="1">
      <alignment vertical="top"/>
    </xf>
    <xf numFmtId="0" fontId="15" fillId="2" borderId="0" xfId="0" applyFont="1" applyFill="1"/>
    <xf numFmtId="0" fontId="16" fillId="2" borderId="0" xfId="0" applyFont="1" applyFill="1"/>
    <xf numFmtId="0" fontId="13" fillId="0" borderId="16" xfId="0" applyFont="1" applyBorder="1" applyAlignment="1" applyProtection="1">
      <alignment horizontal="center" vertical="center"/>
      <protection locked="0"/>
    </xf>
    <xf numFmtId="0" fontId="17" fillId="2" borderId="12" xfId="0" applyFont="1" applyFill="1" applyBorder="1" applyAlignment="1">
      <alignment horizontal="center" vertical="center"/>
    </xf>
    <xf numFmtId="0" fontId="19" fillId="4" borderId="14" xfId="0" applyFont="1" applyFill="1" applyBorder="1" applyAlignment="1">
      <alignment horizontal="center" vertical="center" wrapText="1"/>
    </xf>
    <xf numFmtId="0" fontId="23" fillId="4" borderId="14" xfId="0" applyFont="1" applyFill="1" applyBorder="1" applyAlignment="1">
      <alignment horizontal="center" vertical="center" wrapText="1"/>
    </xf>
    <xf numFmtId="0" fontId="24" fillId="6" borderId="12" xfId="0" applyFont="1" applyFill="1" applyBorder="1" applyAlignment="1">
      <alignment horizontal="center" vertical="center" wrapText="1"/>
    </xf>
    <xf numFmtId="0" fontId="0" fillId="3" borderId="14" xfId="0" applyFill="1" applyBorder="1"/>
    <xf numFmtId="0" fontId="25" fillId="8" borderId="22" xfId="0" applyFont="1" applyFill="1" applyBorder="1"/>
    <xf numFmtId="0" fontId="25" fillId="8" borderId="21" xfId="0" applyFont="1" applyFill="1" applyBorder="1"/>
    <xf numFmtId="0" fontId="20" fillId="2" borderId="0" xfId="0" applyFont="1" applyFill="1"/>
    <xf numFmtId="0" fontId="23" fillId="8" borderId="14" xfId="0" applyFont="1" applyFill="1" applyBorder="1" applyAlignment="1">
      <alignment horizontal="center" vertical="center" wrapText="1"/>
    </xf>
    <xf numFmtId="165" fontId="25" fillId="8" borderId="20" xfId="0" applyNumberFormat="1" applyFont="1" applyFill="1" applyBorder="1"/>
    <xf numFmtId="165" fontId="5" fillId="7" borderId="3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 applyProtection="1">
      <alignment horizontal="right" vertical="center" wrapText="1"/>
      <protection locked="0"/>
    </xf>
    <xf numFmtId="0" fontId="6" fillId="0" borderId="7" xfId="0" applyFont="1" applyBorder="1" applyAlignment="1" applyProtection="1">
      <alignment horizontal="right" vertical="center" wrapText="1"/>
      <protection locked="0"/>
    </xf>
    <xf numFmtId="0" fontId="24" fillId="6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 applyProtection="1">
      <alignment horizontal="center"/>
      <protection locked="0"/>
    </xf>
    <xf numFmtId="0" fontId="13" fillId="3" borderId="14" xfId="0" applyFont="1" applyFill="1" applyBorder="1" applyAlignment="1" applyProtection="1">
      <alignment horizontal="center"/>
      <protection locked="0"/>
    </xf>
    <xf numFmtId="0" fontId="13" fillId="3" borderId="14" xfId="0" applyFont="1" applyFill="1" applyBorder="1" applyAlignment="1" applyProtection="1">
      <alignment horizontal="center" wrapText="1"/>
      <protection locked="0"/>
    </xf>
    <xf numFmtId="0" fontId="8" fillId="5" borderId="4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164" fontId="4" fillId="6" borderId="11" xfId="0" quotePrefix="1" applyNumberFormat="1" applyFont="1" applyFill="1" applyBorder="1" applyAlignment="1">
      <alignment horizontal="center" vertical="center" wrapText="1"/>
    </xf>
    <xf numFmtId="164" fontId="4" fillId="6" borderId="11" xfId="0" applyNumberFormat="1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19" fillId="4" borderId="14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/>
    </xf>
    <xf numFmtId="164" fontId="4" fillId="6" borderId="0" xfId="0" applyNumberFormat="1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 applyProtection="1">
      <alignment horizontal="center" vertical="center" wrapText="1"/>
      <protection locked="0"/>
    </xf>
    <xf numFmtId="0" fontId="8" fillId="5" borderId="3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164" fontId="4" fillId="6" borderId="2" xfId="0" quotePrefix="1" applyNumberFormat="1" applyFont="1" applyFill="1" applyBorder="1" applyAlignment="1">
      <alignment horizontal="center" vertical="center" wrapText="1"/>
    </xf>
    <xf numFmtId="0" fontId="21" fillId="8" borderId="20" xfId="0" applyFont="1" applyFill="1" applyBorder="1" applyAlignment="1">
      <alignment horizontal="center" vertical="center" wrapText="1"/>
    </xf>
    <xf numFmtId="0" fontId="21" fillId="8" borderId="21" xfId="0" applyFont="1" applyFill="1" applyBorder="1" applyAlignment="1">
      <alignment horizontal="center" vertical="center" wrapText="1"/>
    </xf>
    <xf numFmtId="0" fontId="22" fillId="2" borderId="18" xfId="0" applyFont="1" applyFill="1" applyBorder="1" applyAlignment="1">
      <alignment horizontal="left" vertical="top"/>
    </xf>
    <xf numFmtId="0" fontId="22" fillId="2" borderId="19" xfId="0" applyFont="1" applyFill="1" applyBorder="1" applyAlignment="1">
      <alignment horizontal="left" vertical="top"/>
    </xf>
  </cellXfs>
  <cellStyles count="1">
    <cellStyle name="Normal" xfId="0" builtinId="0"/>
  </cellStyles>
  <dxfs count="330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617E7-440E-405F-98BF-B51A0A10DF19}">
  <dimension ref="A1:S276"/>
  <sheetViews>
    <sheetView tabSelected="1" topLeftCell="B1" zoomScale="130" zoomScaleNormal="130" workbookViewId="0">
      <pane ySplit="10" topLeftCell="A237" activePane="bottomLeft" state="frozen"/>
      <selection pane="bottomLeft" activeCell="Q9" sqref="Q9"/>
    </sheetView>
  </sheetViews>
  <sheetFormatPr defaultColWidth="9.140625" defaultRowHeight="15" x14ac:dyDescent="0.25"/>
  <cols>
    <col min="1" max="1" width="13.140625" style="21" customWidth="1"/>
    <col min="2" max="9" width="10.140625" customWidth="1"/>
    <col min="10" max="10" width="11.28515625" customWidth="1"/>
    <col min="11" max="11" width="10.42578125" style="6" customWidth="1"/>
    <col min="12" max="18" width="9.140625" style="7"/>
    <col min="19" max="19" width="10.5703125" style="7" customWidth="1"/>
  </cols>
  <sheetData>
    <row r="1" spans="1:11" ht="16.5" customHeight="1" x14ac:dyDescent="0.25">
      <c r="A1" s="5"/>
      <c r="B1" s="58" t="s">
        <v>0</v>
      </c>
      <c r="C1" s="58"/>
      <c r="D1" s="58"/>
      <c r="E1" s="58"/>
      <c r="F1" s="58"/>
      <c r="G1" s="58"/>
      <c r="H1" s="58"/>
      <c r="I1" s="58"/>
      <c r="J1" s="58"/>
      <c r="K1" s="26" t="s">
        <v>1</v>
      </c>
    </row>
    <row r="2" spans="1:11" ht="16.5" customHeight="1" x14ac:dyDescent="0.25">
      <c r="A2" s="5"/>
      <c r="B2" s="58"/>
      <c r="C2" s="58"/>
      <c r="D2" s="58"/>
      <c r="E2" s="58"/>
      <c r="F2" s="58"/>
      <c r="G2" s="58"/>
      <c r="H2" s="58"/>
      <c r="I2" s="58"/>
      <c r="J2" s="58"/>
      <c r="K2" s="27" t="s">
        <v>2</v>
      </c>
    </row>
    <row r="3" spans="1:11" ht="30" customHeight="1" x14ac:dyDescent="0.3">
      <c r="A3" s="5"/>
      <c r="B3" s="57" t="s">
        <v>3</v>
      </c>
      <c r="C3" s="57"/>
      <c r="D3" s="30" t="s">
        <v>4</v>
      </c>
      <c r="E3" s="8"/>
      <c r="F3" s="9"/>
      <c r="G3" s="46" t="s">
        <v>5</v>
      </c>
      <c r="H3" s="46"/>
      <c r="I3" s="31" t="s">
        <v>6</v>
      </c>
      <c r="J3" s="37" t="s">
        <v>7</v>
      </c>
      <c r="K3" s="27" t="s">
        <v>8</v>
      </c>
    </row>
    <row r="4" spans="1:11" ht="17.100000000000001" customHeight="1" x14ac:dyDescent="0.3">
      <c r="A4" s="5"/>
      <c r="B4" s="68"/>
      <c r="C4" s="68"/>
      <c r="D4" s="22"/>
      <c r="E4" s="10"/>
      <c r="F4" s="11" t="s">
        <v>9</v>
      </c>
      <c r="G4" s="47"/>
      <c r="H4" s="47"/>
      <c r="I4" s="23"/>
      <c r="J4" s="33"/>
      <c r="K4" s="27" t="s">
        <v>10</v>
      </c>
    </row>
    <row r="5" spans="1:11" ht="17.100000000000001" customHeight="1" x14ac:dyDescent="0.25">
      <c r="A5" s="5"/>
      <c r="B5" s="25" t="s">
        <v>11</v>
      </c>
      <c r="C5" s="12"/>
      <c r="D5" s="13"/>
      <c r="E5" s="7"/>
      <c r="F5" s="11" t="s">
        <v>12</v>
      </c>
      <c r="G5" s="48"/>
      <c r="H5" s="48"/>
      <c r="I5" s="24"/>
      <c r="J5" s="33"/>
      <c r="K5" s="27" t="s">
        <v>13</v>
      </c>
    </row>
    <row r="6" spans="1:11" ht="17.100000000000001" customHeight="1" thickBot="1" x14ac:dyDescent="0.3">
      <c r="A6" s="5"/>
      <c r="B6" s="14"/>
      <c r="C6" s="7"/>
      <c r="D6" s="7"/>
      <c r="E6" s="7"/>
      <c r="F6" s="11" t="s">
        <v>14</v>
      </c>
      <c r="G6" s="49"/>
      <c r="H6" s="49"/>
      <c r="I6" s="28"/>
      <c r="J6" s="33">
        <f t="shared" ref="J6" si="0">I6*4.3</f>
        <v>0</v>
      </c>
      <c r="K6" s="27" t="s">
        <v>26</v>
      </c>
    </row>
    <row r="7" spans="1:11" ht="18" customHeight="1" thickBot="1" x14ac:dyDescent="0.3">
      <c r="A7" s="5"/>
      <c r="B7" s="14"/>
      <c r="C7" s="7"/>
      <c r="D7" s="7"/>
      <c r="E7" s="7"/>
      <c r="F7" s="74" t="s">
        <v>15</v>
      </c>
      <c r="G7" s="74"/>
      <c r="H7" s="75"/>
      <c r="I7" s="29">
        <f>SUM(I4:I6)</f>
        <v>0</v>
      </c>
      <c r="J7" s="6" t="str">
        <f>IF(D4="","",IF(SUM(I4:I6)&gt;D4,"Total Weekly Hours for all clients exceeds your WWL!",""))</f>
        <v/>
      </c>
    </row>
    <row r="8" spans="1:11" ht="5.25" customHeight="1" thickBot="1" x14ac:dyDescent="0.3">
      <c r="A8" s="5"/>
      <c r="B8" s="7"/>
      <c r="C8" s="7"/>
      <c r="D8" s="7"/>
      <c r="E8" s="7"/>
      <c r="F8" s="7"/>
      <c r="G8" s="7"/>
      <c r="H8" s="7"/>
      <c r="I8" s="7"/>
      <c r="J8" s="7"/>
    </row>
    <row r="9" spans="1:11" ht="15" customHeight="1" x14ac:dyDescent="0.25">
      <c r="A9" s="15"/>
      <c r="B9" s="60" t="s">
        <v>16</v>
      </c>
      <c r="C9" s="62" t="s">
        <v>17</v>
      </c>
      <c r="D9" s="62" t="s">
        <v>18</v>
      </c>
      <c r="E9" s="62" t="s">
        <v>19</v>
      </c>
      <c r="F9" s="64" t="s">
        <v>20</v>
      </c>
      <c r="G9" s="66" t="s">
        <v>21</v>
      </c>
      <c r="H9" s="62" t="s">
        <v>22</v>
      </c>
      <c r="I9" s="69" t="s">
        <v>23</v>
      </c>
      <c r="J9" s="50" t="s">
        <v>24</v>
      </c>
      <c r="K9" s="72" t="s">
        <v>25</v>
      </c>
    </row>
    <row r="10" spans="1:11" ht="28.5" customHeight="1" thickBot="1" x14ac:dyDescent="0.3">
      <c r="A10" s="15"/>
      <c r="B10" s="61"/>
      <c r="C10" s="63"/>
      <c r="D10" s="63"/>
      <c r="E10" s="63"/>
      <c r="F10" s="65"/>
      <c r="G10" s="67"/>
      <c r="H10" s="63"/>
      <c r="I10" s="70"/>
      <c r="J10" s="51"/>
      <c r="K10" s="73"/>
    </row>
    <row r="11" spans="1:11" ht="17.45" customHeight="1" thickBot="1" x14ac:dyDescent="0.3">
      <c r="A11" s="15"/>
      <c r="B11" s="52">
        <v>45658</v>
      </c>
      <c r="C11" s="53"/>
      <c r="D11" s="53"/>
      <c r="E11" s="53"/>
      <c r="F11" s="53"/>
      <c r="G11" s="59"/>
      <c r="H11" s="53"/>
      <c r="I11" s="16"/>
      <c r="J11" s="16"/>
    </row>
    <row r="12" spans="1:11" ht="17.45" customHeight="1" thickBot="1" x14ac:dyDescent="0.3">
      <c r="A12" s="15"/>
      <c r="B12" s="17"/>
      <c r="C12" s="17"/>
      <c r="D12" s="17"/>
      <c r="E12" s="17">
        <v>45658</v>
      </c>
      <c r="F12" s="17">
        <f t="shared" ref="F12:H12" si="1">E12+1</f>
        <v>45659</v>
      </c>
      <c r="G12" s="17">
        <f t="shared" si="1"/>
        <v>45660</v>
      </c>
      <c r="H12" s="18">
        <f t="shared" si="1"/>
        <v>45661</v>
      </c>
      <c r="I12" s="16"/>
      <c r="J12" s="32" t="str">
        <f>IF(J13&gt;D$4,"WWL Exceeded!","")</f>
        <v/>
      </c>
    </row>
    <row r="13" spans="1:11" ht="17.45" customHeight="1" thickBot="1" x14ac:dyDescent="0.3">
      <c r="A13" s="15" t="str">
        <f>IF($G$4 = "", "",$G$4)</f>
        <v/>
      </c>
      <c r="B13" s="1"/>
      <c r="C13" s="1"/>
      <c r="D13" s="1"/>
      <c r="E13" s="1"/>
      <c r="F13" s="1"/>
      <c r="G13" s="1"/>
      <c r="H13" s="2"/>
      <c r="I13" s="19">
        <f>SUM(B13:H13)</f>
        <v>0</v>
      </c>
      <c r="J13" s="43">
        <f>SUM(I13:I15)</f>
        <v>0</v>
      </c>
    </row>
    <row r="14" spans="1:11" ht="24" customHeight="1" thickBot="1" x14ac:dyDescent="0.3">
      <c r="A14" s="15" t="str">
        <f>IF($G$5 = "", "",$G$5)</f>
        <v/>
      </c>
      <c r="B14" s="1"/>
      <c r="C14" s="1"/>
      <c r="D14" s="1"/>
      <c r="E14" s="1"/>
      <c r="F14" s="1"/>
      <c r="G14" s="1"/>
      <c r="H14" s="2"/>
      <c r="I14" s="19">
        <f>SUM(B14:H14)</f>
        <v>0</v>
      </c>
      <c r="J14" s="44"/>
    </row>
    <row r="15" spans="1:11" ht="17.45" customHeight="1" thickBot="1" x14ac:dyDescent="0.3">
      <c r="A15" s="15" t="str">
        <f>IF($G$6 = "", "",$G$6)</f>
        <v/>
      </c>
      <c r="B15" s="3"/>
      <c r="C15" s="3"/>
      <c r="D15" s="3"/>
      <c r="E15" s="3"/>
      <c r="F15" s="3"/>
      <c r="G15" s="3"/>
      <c r="H15" s="4"/>
      <c r="I15" s="19">
        <f>SUM(B15:H15)</f>
        <v>0</v>
      </c>
      <c r="J15" s="45"/>
    </row>
    <row r="16" spans="1:11" ht="17.45" customHeight="1" thickBot="1" x14ac:dyDescent="0.3">
      <c r="A16" s="15"/>
      <c r="B16" s="17">
        <v>45662</v>
      </c>
      <c r="C16" s="17">
        <f>B16+1</f>
        <v>45663</v>
      </c>
      <c r="D16" s="17">
        <f t="shared" ref="D16:H16" si="2">C16+1</f>
        <v>45664</v>
      </c>
      <c r="E16" s="17">
        <f t="shared" si="2"/>
        <v>45665</v>
      </c>
      <c r="F16" s="17">
        <f t="shared" si="2"/>
        <v>45666</v>
      </c>
      <c r="G16" s="17">
        <f t="shared" si="2"/>
        <v>45667</v>
      </c>
      <c r="H16" s="18">
        <f t="shared" si="2"/>
        <v>45668</v>
      </c>
      <c r="I16" s="16"/>
      <c r="J16" s="32" t="str">
        <f>IF(J17&gt;D$4,"WWL Exceeded!","")</f>
        <v/>
      </c>
    </row>
    <row r="17" spans="1:12" ht="17.45" customHeight="1" thickBot="1" x14ac:dyDescent="0.3">
      <c r="A17" s="15" t="str">
        <f>IF($G$4 = "", "",$G$4)</f>
        <v/>
      </c>
      <c r="B17" s="1"/>
      <c r="C17" s="1"/>
      <c r="D17" s="1"/>
      <c r="E17" s="1"/>
      <c r="F17" s="1"/>
      <c r="G17" s="1"/>
      <c r="H17" s="2"/>
      <c r="I17" s="19">
        <f>SUM(B17:H17)</f>
        <v>0</v>
      </c>
      <c r="J17" s="43">
        <f>SUM(I17:I19)</f>
        <v>0</v>
      </c>
    </row>
    <row r="18" spans="1:12" ht="17.45" customHeight="1" thickBot="1" x14ac:dyDescent="0.3">
      <c r="A18" s="15" t="str">
        <f>IF($G$5 = "", "",$G$5)</f>
        <v/>
      </c>
      <c r="B18" s="1"/>
      <c r="C18" s="1"/>
      <c r="D18" s="1"/>
      <c r="E18" s="1"/>
      <c r="F18" s="1"/>
      <c r="G18" s="1"/>
      <c r="H18" s="2"/>
      <c r="I18" s="19">
        <f>SUM(B18:H18)</f>
        <v>0</v>
      </c>
      <c r="J18" s="44"/>
    </row>
    <row r="19" spans="1:12" ht="17.45" customHeight="1" thickBot="1" x14ac:dyDescent="0.3">
      <c r="A19" s="15" t="str">
        <f>IF($G$6 = "", "",$G$6)</f>
        <v/>
      </c>
      <c r="B19" s="3"/>
      <c r="C19" s="3"/>
      <c r="D19" s="3"/>
      <c r="E19" s="3"/>
      <c r="F19" s="3"/>
      <c r="G19" s="3"/>
      <c r="H19" s="4"/>
      <c r="I19" s="19">
        <f>SUM(B19:H19)</f>
        <v>0</v>
      </c>
      <c r="J19" s="45"/>
    </row>
    <row r="20" spans="1:12" ht="17.45" customHeight="1" thickBot="1" x14ac:dyDescent="0.3">
      <c r="A20" s="15"/>
      <c r="B20" s="17">
        <f>B16+7</f>
        <v>45669</v>
      </c>
      <c r="C20" s="17">
        <f>B20+1</f>
        <v>45670</v>
      </c>
      <c r="D20" s="17">
        <f t="shared" ref="D20:H20" si="3">C20+1</f>
        <v>45671</v>
      </c>
      <c r="E20" s="17">
        <f t="shared" si="3"/>
        <v>45672</v>
      </c>
      <c r="F20" s="17">
        <f t="shared" si="3"/>
        <v>45673</v>
      </c>
      <c r="G20" s="17">
        <f t="shared" si="3"/>
        <v>45674</v>
      </c>
      <c r="H20" s="18">
        <f t="shared" si="3"/>
        <v>45675</v>
      </c>
      <c r="I20" s="16"/>
      <c r="J20" s="32" t="str">
        <f>IF(J21&gt;D$4,"WWL Exceeded!","")</f>
        <v/>
      </c>
    </row>
    <row r="21" spans="1:12" ht="17.45" customHeight="1" thickBot="1" x14ac:dyDescent="0.3">
      <c r="A21" s="15" t="str">
        <f>IF($G$4 = "", "",$G$4)</f>
        <v/>
      </c>
      <c r="B21" s="1"/>
      <c r="C21" s="1"/>
      <c r="D21" s="1"/>
      <c r="E21" s="1"/>
      <c r="F21" s="1"/>
      <c r="G21" s="1"/>
      <c r="H21" s="2"/>
      <c r="I21" s="19">
        <f>SUM(B21:H21)</f>
        <v>0</v>
      </c>
      <c r="J21" s="43">
        <f>SUM(I21:I23)</f>
        <v>0</v>
      </c>
    </row>
    <row r="22" spans="1:12" ht="17.45" customHeight="1" thickBot="1" x14ac:dyDescent="0.3">
      <c r="A22" s="15" t="str">
        <f>IF($G$5 = "", "",$G$5)</f>
        <v/>
      </c>
      <c r="B22" s="1"/>
      <c r="C22" s="1"/>
      <c r="D22" s="1"/>
      <c r="E22" s="1"/>
      <c r="F22" s="1"/>
      <c r="G22" s="1"/>
      <c r="H22" s="2"/>
      <c r="I22" s="19">
        <f>SUM(B22:H22)</f>
        <v>0</v>
      </c>
      <c r="J22" s="44"/>
    </row>
    <row r="23" spans="1:12" ht="17.45" customHeight="1" thickBot="1" x14ac:dyDescent="0.3">
      <c r="A23" s="15" t="str">
        <f>IF($G$6 = "", "",$G$6)</f>
        <v/>
      </c>
      <c r="B23" s="3"/>
      <c r="C23" s="3"/>
      <c r="D23" s="3"/>
      <c r="E23" s="3"/>
      <c r="F23" s="3"/>
      <c r="G23" s="3"/>
      <c r="H23" s="4"/>
      <c r="I23" s="19">
        <f>SUM(B23:H23)</f>
        <v>0</v>
      </c>
      <c r="J23" s="45"/>
    </row>
    <row r="24" spans="1:12" ht="17.45" customHeight="1" thickBot="1" x14ac:dyDescent="0.3">
      <c r="A24" s="15"/>
      <c r="B24" s="17">
        <f>B20+7</f>
        <v>45676</v>
      </c>
      <c r="C24" s="17">
        <f>B24+1</f>
        <v>45677</v>
      </c>
      <c r="D24" s="17">
        <f t="shared" ref="D24:H24" si="4">C24+1</f>
        <v>45678</v>
      </c>
      <c r="E24" s="17">
        <f t="shared" si="4"/>
        <v>45679</v>
      </c>
      <c r="F24" s="17">
        <f t="shared" si="4"/>
        <v>45680</v>
      </c>
      <c r="G24" s="17">
        <f t="shared" si="4"/>
        <v>45681</v>
      </c>
      <c r="H24" s="18">
        <f t="shared" si="4"/>
        <v>45682</v>
      </c>
      <c r="I24" s="16"/>
      <c r="J24" s="32" t="str">
        <f>IF(J25&gt;D$4,"WWL Exceeded!","")</f>
        <v/>
      </c>
    </row>
    <row r="25" spans="1:12" ht="17.45" customHeight="1" thickBot="1" x14ac:dyDescent="0.35">
      <c r="A25" s="15" t="str">
        <f>IF($G$4 = "", "",$G$4)</f>
        <v/>
      </c>
      <c r="B25" s="1"/>
      <c r="C25" s="1"/>
      <c r="D25" s="1"/>
      <c r="E25" s="1"/>
      <c r="F25" s="1"/>
      <c r="G25" s="1"/>
      <c r="H25" s="2"/>
      <c r="I25" s="19">
        <f>SUM(B25:H25)</f>
        <v>0</v>
      </c>
      <c r="J25" s="54">
        <f>SUM(I25:I27)</f>
        <v>0</v>
      </c>
      <c r="K25" s="38">
        <f>SUM(I13,I17,I21,I25,B30,C30,D30,E30,F30,G30)</f>
        <v>0</v>
      </c>
      <c r="L25" s="36" t="str">
        <f>IF(K25&gt;J$4, "Monthly Authorization Exceeded!","")</f>
        <v/>
      </c>
    </row>
    <row r="26" spans="1:12" ht="17.45" customHeight="1" thickBot="1" x14ac:dyDescent="0.35">
      <c r="A26" s="15" t="str">
        <f>IF($G$5 = "", "",$G$5)</f>
        <v/>
      </c>
      <c r="B26" s="1"/>
      <c r="C26" s="1"/>
      <c r="D26" s="1"/>
      <c r="E26" s="1"/>
      <c r="F26" s="1"/>
      <c r="G26" s="1"/>
      <c r="H26" s="2"/>
      <c r="I26" s="19">
        <f>SUM(B26:H26)</f>
        <v>0</v>
      </c>
      <c r="J26" s="55"/>
      <c r="K26" s="34">
        <f>SUM(I14,I18,I22,I26,B31,C31,D31,E31,F31,G31)</f>
        <v>0</v>
      </c>
      <c r="L26" s="36" t="str">
        <f>IF(K26&gt;J$5, "Monthly Authorization Exceeded!","")</f>
        <v/>
      </c>
    </row>
    <row r="27" spans="1:12" ht="17.45" customHeight="1" thickBot="1" x14ac:dyDescent="0.35">
      <c r="A27" s="15" t="str">
        <f>IF($G$6 = "", "",$G$6)</f>
        <v/>
      </c>
      <c r="B27" s="3"/>
      <c r="C27" s="3"/>
      <c r="D27" s="3"/>
      <c r="E27" s="3"/>
      <c r="F27" s="3"/>
      <c r="G27" s="3"/>
      <c r="H27" s="4"/>
      <c r="I27" s="19">
        <f>SUM(B27:H27)</f>
        <v>0</v>
      </c>
      <c r="J27" s="56"/>
      <c r="K27" s="35">
        <f>SUM(I15,I19,I23,I27,B32,C32,D32,E32,F32,G32)</f>
        <v>0</v>
      </c>
      <c r="L27" s="36" t="str">
        <f>IF(K27&gt;J$6, "Monthly Authorization Exceeded!","")</f>
        <v/>
      </c>
    </row>
    <row r="28" spans="1:12" ht="18.95" customHeight="1" thickBot="1" x14ac:dyDescent="0.3">
      <c r="A28" s="15"/>
      <c r="B28" s="52">
        <v>45689</v>
      </c>
      <c r="C28" s="53"/>
      <c r="D28" s="53"/>
      <c r="E28" s="53"/>
      <c r="F28" s="53"/>
      <c r="G28" s="53"/>
      <c r="H28" s="53"/>
      <c r="I28" s="20"/>
      <c r="J28" s="20"/>
    </row>
    <row r="29" spans="1:12" ht="17.45" customHeight="1" thickBot="1" x14ac:dyDescent="0.3">
      <c r="A29" s="15"/>
      <c r="B29" s="17">
        <f>B24+7</f>
        <v>45683</v>
      </c>
      <c r="C29" s="17">
        <f>B29+1</f>
        <v>45684</v>
      </c>
      <c r="D29" s="17">
        <f t="shared" ref="D29" si="5">C29+1</f>
        <v>45685</v>
      </c>
      <c r="E29" s="17">
        <f>D29+1</f>
        <v>45686</v>
      </c>
      <c r="F29" s="17">
        <f t="shared" ref="F29:H29" si="6">E29+1</f>
        <v>45687</v>
      </c>
      <c r="G29" s="17">
        <f t="shared" si="6"/>
        <v>45688</v>
      </c>
      <c r="H29" s="18">
        <f t="shared" si="6"/>
        <v>45689</v>
      </c>
      <c r="I29" s="16"/>
      <c r="J29" s="32" t="str">
        <f>IF(J30&gt;D$4,"WWL Exceeded!","")</f>
        <v/>
      </c>
    </row>
    <row r="30" spans="1:12" ht="17.45" customHeight="1" x14ac:dyDescent="0.25">
      <c r="A30" s="15" t="str">
        <f>IF($G$4 = "", "",$G$4)</f>
        <v/>
      </c>
      <c r="B30" s="1"/>
      <c r="C30" s="1"/>
      <c r="D30" s="1"/>
      <c r="E30" s="1"/>
      <c r="F30" s="1"/>
      <c r="G30" s="1"/>
      <c r="H30" s="2"/>
      <c r="I30" s="19">
        <f>SUM(B30:H30)</f>
        <v>0</v>
      </c>
      <c r="J30" s="43">
        <f>SUM(I30:I32)</f>
        <v>0</v>
      </c>
    </row>
    <row r="31" spans="1:12" ht="17.45" customHeight="1" thickBot="1" x14ac:dyDescent="0.3">
      <c r="A31" s="15" t="str">
        <f>IF($G$5 = "", "",$G$5)</f>
        <v/>
      </c>
      <c r="B31" s="1"/>
      <c r="C31" s="1"/>
      <c r="D31" s="1"/>
      <c r="E31" s="1"/>
      <c r="F31" s="1"/>
      <c r="G31" s="1"/>
      <c r="H31" s="2"/>
      <c r="I31" s="19">
        <f>SUM(B31:H31)</f>
        <v>0</v>
      </c>
      <c r="J31" s="44"/>
    </row>
    <row r="32" spans="1:12" ht="17.45" customHeight="1" thickBot="1" x14ac:dyDescent="0.3">
      <c r="A32" s="15" t="str">
        <f>IF($G$6 = "", "",$G$6)</f>
        <v/>
      </c>
      <c r="B32" s="3"/>
      <c r="C32" s="3"/>
      <c r="D32" s="3"/>
      <c r="E32" s="3"/>
      <c r="F32" s="3"/>
      <c r="G32" s="3"/>
      <c r="H32" s="4"/>
      <c r="I32" s="19">
        <f>SUM(B32:H32)</f>
        <v>0</v>
      </c>
      <c r="J32" s="45"/>
    </row>
    <row r="33" spans="1:12" ht="17.45" customHeight="1" thickBot="1" x14ac:dyDescent="0.3">
      <c r="A33" s="15"/>
      <c r="B33" s="17">
        <f>B29+7</f>
        <v>45690</v>
      </c>
      <c r="C33" s="17">
        <f>B33+1</f>
        <v>45691</v>
      </c>
      <c r="D33" s="17">
        <f t="shared" ref="D33:H33" si="7">C33+1</f>
        <v>45692</v>
      </c>
      <c r="E33" s="17">
        <f t="shared" si="7"/>
        <v>45693</v>
      </c>
      <c r="F33" s="17">
        <f t="shared" si="7"/>
        <v>45694</v>
      </c>
      <c r="G33" s="17">
        <f t="shared" si="7"/>
        <v>45695</v>
      </c>
      <c r="H33" s="18">
        <f t="shared" si="7"/>
        <v>45696</v>
      </c>
      <c r="I33" s="16"/>
      <c r="J33" s="32" t="str">
        <f>IF(J34&gt;D$4,"WWL Exceeded!","")</f>
        <v/>
      </c>
    </row>
    <row r="34" spans="1:12" ht="17.45" customHeight="1" thickBot="1" x14ac:dyDescent="0.3">
      <c r="A34" s="15" t="str">
        <f>IF($G$4 = "", "",$G$4)</f>
        <v/>
      </c>
      <c r="B34" s="1"/>
      <c r="C34" s="1"/>
      <c r="D34" s="1"/>
      <c r="E34" s="1"/>
      <c r="F34" s="1"/>
      <c r="G34" s="1"/>
      <c r="H34" s="2"/>
      <c r="I34" s="19">
        <f>SUM(B34:H34)</f>
        <v>0</v>
      </c>
      <c r="J34" s="43">
        <f>SUM(I34:I36)</f>
        <v>0</v>
      </c>
    </row>
    <row r="35" spans="1:12" ht="17.45" customHeight="1" thickBot="1" x14ac:dyDescent="0.3">
      <c r="A35" s="15" t="str">
        <f>IF($G$5 = "", "",$G$5)</f>
        <v/>
      </c>
      <c r="B35" s="1"/>
      <c r="C35" s="1"/>
      <c r="D35" s="1"/>
      <c r="E35" s="1"/>
      <c r="F35" s="1"/>
      <c r="G35" s="1"/>
      <c r="H35" s="2"/>
      <c r="I35" s="19">
        <f>SUM(B35:H35)</f>
        <v>0</v>
      </c>
      <c r="J35" s="44"/>
    </row>
    <row r="36" spans="1:12" ht="17.45" customHeight="1" thickBot="1" x14ac:dyDescent="0.3">
      <c r="A36" s="15" t="str">
        <f>IF($G$6 = "", "",$G$6)</f>
        <v/>
      </c>
      <c r="B36" s="3"/>
      <c r="C36" s="3"/>
      <c r="D36" s="3"/>
      <c r="E36" s="3"/>
      <c r="F36" s="3"/>
      <c r="G36" s="3"/>
      <c r="H36" s="4"/>
      <c r="I36" s="19">
        <f>SUM(B36:H36)</f>
        <v>0</v>
      </c>
      <c r="J36" s="45"/>
    </row>
    <row r="37" spans="1:12" ht="17.45" customHeight="1" thickBot="1" x14ac:dyDescent="0.3">
      <c r="A37" s="15"/>
      <c r="B37" s="17">
        <f>B33+7</f>
        <v>45697</v>
      </c>
      <c r="C37" s="17">
        <f>B37+1</f>
        <v>45698</v>
      </c>
      <c r="D37" s="17">
        <f t="shared" ref="D37:H37" si="8">C37+1</f>
        <v>45699</v>
      </c>
      <c r="E37" s="17">
        <f t="shared" si="8"/>
        <v>45700</v>
      </c>
      <c r="F37" s="17">
        <f t="shared" si="8"/>
        <v>45701</v>
      </c>
      <c r="G37" s="17">
        <f t="shared" si="8"/>
        <v>45702</v>
      </c>
      <c r="H37" s="18">
        <f t="shared" si="8"/>
        <v>45703</v>
      </c>
      <c r="I37" s="16"/>
      <c r="J37" s="32" t="str">
        <f>IF(J38&gt;D$4,"WWL Exceeded!","")</f>
        <v/>
      </c>
    </row>
    <row r="38" spans="1:12" ht="17.45" customHeight="1" thickBot="1" x14ac:dyDescent="0.3">
      <c r="A38" s="15" t="str">
        <f>IF($G$4 = "", "",$G$4)</f>
        <v/>
      </c>
      <c r="B38" s="1"/>
      <c r="C38" s="1"/>
      <c r="D38" s="1"/>
      <c r="E38" s="1"/>
      <c r="F38" s="1"/>
      <c r="G38" s="1"/>
      <c r="H38" s="2"/>
      <c r="I38" s="19">
        <f>SUM(B38:H38)</f>
        <v>0</v>
      </c>
      <c r="J38" s="43">
        <f>SUM(I38:I40)</f>
        <v>0</v>
      </c>
    </row>
    <row r="39" spans="1:12" ht="17.45" customHeight="1" thickBot="1" x14ac:dyDescent="0.3">
      <c r="A39" s="15" t="str">
        <f>IF($G$5 = "", "",$G$5)</f>
        <v/>
      </c>
      <c r="B39" s="1"/>
      <c r="C39" s="1"/>
      <c r="D39" s="1"/>
      <c r="E39" s="1"/>
      <c r="F39" s="1"/>
      <c r="G39" s="1"/>
      <c r="H39" s="2"/>
      <c r="I39" s="19">
        <f>SUM(B39:H39)</f>
        <v>0</v>
      </c>
      <c r="J39" s="44"/>
    </row>
    <row r="40" spans="1:12" ht="17.45" customHeight="1" thickBot="1" x14ac:dyDescent="0.3">
      <c r="A40" s="15" t="str">
        <f>IF($G$6 = "", "",$G$6)</f>
        <v/>
      </c>
      <c r="B40" s="3"/>
      <c r="C40" s="3"/>
      <c r="D40" s="3"/>
      <c r="E40" s="3"/>
      <c r="F40" s="3"/>
      <c r="G40" s="3"/>
      <c r="H40" s="4"/>
      <c r="I40" s="19">
        <f>SUM(B40:H40)</f>
        <v>0</v>
      </c>
      <c r="J40" s="45"/>
    </row>
    <row r="41" spans="1:12" ht="17.45" customHeight="1" thickBot="1" x14ac:dyDescent="0.3">
      <c r="A41" s="15"/>
      <c r="B41" s="17">
        <f>B37+7</f>
        <v>45704</v>
      </c>
      <c r="C41" s="17">
        <f>B41+1</f>
        <v>45705</v>
      </c>
      <c r="D41" s="17">
        <f t="shared" ref="D41:H41" si="9">C41+1</f>
        <v>45706</v>
      </c>
      <c r="E41" s="17">
        <f t="shared" si="9"/>
        <v>45707</v>
      </c>
      <c r="F41" s="17">
        <f t="shared" si="9"/>
        <v>45708</v>
      </c>
      <c r="G41" s="17">
        <f t="shared" si="9"/>
        <v>45709</v>
      </c>
      <c r="H41" s="18">
        <f t="shared" si="9"/>
        <v>45710</v>
      </c>
      <c r="I41" s="16"/>
      <c r="J41" s="32" t="str">
        <f>IF(J42&gt;D$4,"WWL Exceeded!","")</f>
        <v/>
      </c>
    </row>
    <row r="42" spans="1:12" ht="17.45" customHeight="1" thickBot="1" x14ac:dyDescent="0.35">
      <c r="A42" s="15" t="str">
        <f>IF($G$4 = "", "",$G$4)</f>
        <v/>
      </c>
      <c r="B42" s="1"/>
      <c r="C42" s="1"/>
      <c r="D42" s="1"/>
      <c r="E42" s="1"/>
      <c r="F42" s="1"/>
      <c r="G42" s="1"/>
      <c r="H42" s="2"/>
      <c r="I42" s="19">
        <f>SUM(B42:H42)</f>
        <v>0</v>
      </c>
      <c r="J42" s="54">
        <f>SUM(I42:I44)</f>
        <v>0</v>
      </c>
      <c r="K42" s="38">
        <f>SUM(I30,I34,I38,I42)</f>
        <v>0</v>
      </c>
      <c r="L42" s="36" t="str">
        <f>IF(K42&gt;J$4, "Monthly Authorization Exceeded!","")</f>
        <v/>
      </c>
    </row>
    <row r="43" spans="1:12" ht="17.45" customHeight="1" thickBot="1" x14ac:dyDescent="0.35">
      <c r="A43" s="15" t="str">
        <f>IF($G$5 = "", "",$G$5)</f>
        <v/>
      </c>
      <c r="B43" s="1"/>
      <c r="C43" s="1"/>
      <c r="D43" s="1"/>
      <c r="E43" s="1"/>
      <c r="F43" s="1"/>
      <c r="G43" s="1"/>
      <c r="H43" s="2"/>
      <c r="I43" s="19">
        <f>SUM(B43:H43)</f>
        <v>0</v>
      </c>
      <c r="J43" s="55"/>
      <c r="K43" s="34">
        <f>SUM(I31,I35,I39,I43)</f>
        <v>0</v>
      </c>
      <c r="L43" s="36" t="str">
        <f>IF(K43&gt;J$5, "Monthly Authorization Exceeded!","")</f>
        <v/>
      </c>
    </row>
    <row r="44" spans="1:12" ht="17.45" customHeight="1" thickBot="1" x14ac:dyDescent="0.35">
      <c r="A44" s="15" t="str">
        <f>IF($G$6 = "", "",$G$6)</f>
        <v/>
      </c>
      <c r="B44" s="3"/>
      <c r="C44" s="3"/>
      <c r="D44" s="3"/>
      <c r="E44" s="3"/>
      <c r="F44" s="3"/>
      <c r="G44" s="3"/>
      <c r="H44" s="4"/>
      <c r="I44" s="19">
        <f>SUM(B44:H44)</f>
        <v>0</v>
      </c>
      <c r="J44" s="56"/>
      <c r="K44" s="35">
        <f>SUM(I32,I36,I40,I44)</f>
        <v>0</v>
      </c>
      <c r="L44" s="36" t="str">
        <f>IF(K44&gt;J$6, "Monthly Authorization Exceeded!","")</f>
        <v/>
      </c>
    </row>
    <row r="45" spans="1:12" ht="17.45" customHeight="1" thickBot="1" x14ac:dyDescent="0.3">
      <c r="A45" s="15"/>
      <c r="B45" s="52">
        <v>45717</v>
      </c>
      <c r="C45" s="53"/>
      <c r="D45" s="53"/>
      <c r="E45" s="53"/>
      <c r="F45" s="53"/>
      <c r="G45" s="53"/>
      <c r="H45" s="53"/>
      <c r="I45" s="20"/>
      <c r="J45" s="20"/>
    </row>
    <row r="46" spans="1:12" ht="17.45" customHeight="1" thickBot="1" x14ac:dyDescent="0.3">
      <c r="A46" s="15"/>
      <c r="B46" s="17">
        <f>B41+7</f>
        <v>45711</v>
      </c>
      <c r="C46" s="17">
        <f>B46+1</f>
        <v>45712</v>
      </c>
      <c r="D46" s="17">
        <f t="shared" ref="D46" si="10">C46+1</f>
        <v>45713</v>
      </c>
      <c r="E46" s="17">
        <f>D46+1</f>
        <v>45714</v>
      </c>
      <c r="F46" s="17">
        <f t="shared" ref="F46:H46" si="11">E46+1</f>
        <v>45715</v>
      </c>
      <c r="G46" s="17">
        <f t="shared" si="11"/>
        <v>45716</v>
      </c>
      <c r="H46" s="17">
        <f t="shared" si="11"/>
        <v>45717</v>
      </c>
      <c r="I46" s="16"/>
      <c r="J46" s="32" t="str">
        <f>IF(J47&gt;D$4,"WWL Exceeded!","")</f>
        <v/>
      </c>
    </row>
    <row r="47" spans="1:12" ht="17.45" customHeight="1" thickBot="1" x14ac:dyDescent="0.3">
      <c r="A47" s="15" t="str">
        <f>IF($G$4 = "", "",$G$4)</f>
        <v/>
      </c>
      <c r="B47" s="1"/>
      <c r="C47" s="1"/>
      <c r="D47" s="1"/>
      <c r="E47" s="1"/>
      <c r="F47" s="1"/>
      <c r="G47" s="1"/>
      <c r="H47" s="2"/>
      <c r="I47" s="19">
        <f>SUM(B47:H47)</f>
        <v>0</v>
      </c>
      <c r="J47" s="43">
        <f>SUM(I47:I49)</f>
        <v>0</v>
      </c>
    </row>
    <row r="48" spans="1:12" ht="17.45" customHeight="1" thickBot="1" x14ac:dyDescent="0.3">
      <c r="A48" s="15" t="str">
        <f>IF($G$5 = "", "",$G$5)</f>
        <v/>
      </c>
      <c r="B48" s="1"/>
      <c r="C48" s="1"/>
      <c r="D48" s="1"/>
      <c r="E48" s="1"/>
      <c r="F48" s="1"/>
      <c r="G48" s="1"/>
      <c r="H48" s="2"/>
      <c r="I48" s="19">
        <f>SUM(B48:H48)</f>
        <v>0</v>
      </c>
      <c r="J48" s="44"/>
    </row>
    <row r="49" spans="1:12" ht="17.45" customHeight="1" thickBot="1" x14ac:dyDescent="0.3">
      <c r="A49" s="15" t="str">
        <f>IF($G$6 = "", "",$G$6)</f>
        <v/>
      </c>
      <c r="B49" s="3"/>
      <c r="C49" s="3"/>
      <c r="D49" s="3"/>
      <c r="E49" s="3"/>
      <c r="F49" s="3"/>
      <c r="G49" s="3"/>
      <c r="H49" s="4"/>
      <c r="I49" s="19">
        <f>SUM(B49:H49)</f>
        <v>0</v>
      </c>
      <c r="J49" s="45"/>
    </row>
    <row r="50" spans="1:12" ht="17.45" customHeight="1" thickBot="1" x14ac:dyDescent="0.3">
      <c r="A50" s="15"/>
      <c r="B50" s="17">
        <f>B46+7</f>
        <v>45718</v>
      </c>
      <c r="C50" s="17">
        <f>B50+1</f>
        <v>45719</v>
      </c>
      <c r="D50" s="17">
        <f t="shared" ref="D50:H50" si="12">C50+1</f>
        <v>45720</v>
      </c>
      <c r="E50" s="17">
        <f t="shared" si="12"/>
        <v>45721</v>
      </c>
      <c r="F50" s="17">
        <f t="shared" si="12"/>
        <v>45722</v>
      </c>
      <c r="G50" s="17">
        <f t="shared" si="12"/>
        <v>45723</v>
      </c>
      <c r="H50" s="18">
        <f t="shared" si="12"/>
        <v>45724</v>
      </c>
      <c r="I50" s="16"/>
      <c r="J50" s="32" t="str">
        <f>IF(J51&gt;D$4,"WWL Exceeded!","")</f>
        <v/>
      </c>
    </row>
    <row r="51" spans="1:12" ht="17.45" customHeight="1" thickBot="1" x14ac:dyDescent="0.3">
      <c r="A51" s="15" t="str">
        <f>IF($G$4 = "", "",$G$4)</f>
        <v/>
      </c>
      <c r="B51" s="1"/>
      <c r="C51" s="1"/>
      <c r="D51" s="1"/>
      <c r="E51" s="1"/>
      <c r="F51" s="1"/>
      <c r="G51" s="1"/>
      <c r="H51" s="2"/>
      <c r="I51" s="19">
        <f>SUM(B51:H51)</f>
        <v>0</v>
      </c>
      <c r="J51" s="43">
        <f>SUM(I51:I53)</f>
        <v>0</v>
      </c>
    </row>
    <row r="52" spans="1:12" ht="17.45" customHeight="1" thickBot="1" x14ac:dyDescent="0.3">
      <c r="A52" s="15" t="str">
        <f>IF($G$5 = "", "",$G$5)</f>
        <v/>
      </c>
      <c r="B52" s="1"/>
      <c r="C52" s="1"/>
      <c r="D52" s="1"/>
      <c r="E52" s="1"/>
      <c r="F52" s="1"/>
      <c r="G52" s="1"/>
      <c r="H52" s="2"/>
      <c r="I52" s="19">
        <f>SUM(B52:H52)</f>
        <v>0</v>
      </c>
      <c r="J52" s="44"/>
    </row>
    <row r="53" spans="1:12" ht="17.45" customHeight="1" thickBot="1" x14ac:dyDescent="0.3">
      <c r="A53" s="15" t="str">
        <f>IF($G$6 = "", "",$G$6)</f>
        <v/>
      </c>
      <c r="B53" s="3"/>
      <c r="C53" s="3"/>
      <c r="D53" s="3"/>
      <c r="E53" s="3"/>
      <c r="F53" s="3"/>
      <c r="G53" s="3"/>
      <c r="H53" s="4"/>
      <c r="I53" s="19">
        <f>SUM(B53:H53)</f>
        <v>0</v>
      </c>
      <c r="J53" s="45"/>
    </row>
    <row r="54" spans="1:12" ht="17.45" customHeight="1" thickBot="1" x14ac:dyDescent="0.3">
      <c r="A54" s="15"/>
      <c r="B54" s="17">
        <f>B50+7</f>
        <v>45725</v>
      </c>
      <c r="C54" s="17">
        <f>B54+1</f>
        <v>45726</v>
      </c>
      <c r="D54" s="17">
        <f t="shared" ref="D54:H54" si="13">C54+1</f>
        <v>45727</v>
      </c>
      <c r="E54" s="17">
        <f t="shared" si="13"/>
        <v>45728</v>
      </c>
      <c r="F54" s="17">
        <f t="shared" si="13"/>
        <v>45729</v>
      </c>
      <c r="G54" s="17">
        <f t="shared" si="13"/>
        <v>45730</v>
      </c>
      <c r="H54" s="18">
        <f t="shared" si="13"/>
        <v>45731</v>
      </c>
      <c r="I54" s="16"/>
      <c r="J54" s="32" t="str">
        <f>IF(J55&gt;D$4,"WWL Exceeded!","")</f>
        <v/>
      </c>
    </row>
    <row r="55" spans="1:12" ht="17.45" customHeight="1" thickBot="1" x14ac:dyDescent="0.3">
      <c r="A55" s="15" t="str">
        <f>IF($G$4 = "", "",$G$4)</f>
        <v/>
      </c>
      <c r="B55" s="1"/>
      <c r="C55" s="1"/>
      <c r="D55" s="1"/>
      <c r="E55" s="1"/>
      <c r="F55" s="1"/>
      <c r="G55" s="1"/>
      <c r="H55" s="2"/>
      <c r="I55" s="19">
        <f>SUM(B55:H55)</f>
        <v>0</v>
      </c>
      <c r="J55" s="43">
        <f>SUM(I55:I57)</f>
        <v>0</v>
      </c>
    </row>
    <row r="56" spans="1:12" ht="17.45" customHeight="1" thickBot="1" x14ac:dyDescent="0.3">
      <c r="A56" s="15" t="str">
        <f>IF($G$5 = "", "",$G$5)</f>
        <v/>
      </c>
      <c r="B56" s="1"/>
      <c r="C56" s="1"/>
      <c r="D56" s="1"/>
      <c r="E56" s="1"/>
      <c r="F56" s="1"/>
      <c r="G56" s="1"/>
      <c r="H56" s="2"/>
      <c r="I56" s="19">
        <f>SUM(B56:H56)</f>
        <v>0</v>
      </c>
      <c r="J56" s="44"/>
    </row>
    <row r="57" spans="1:12" ht="17.45" customHeight="1" thickBot="1" x14ac:dyDescent="0.3">
      <c r="A57" s="15" t="str">
        <f>IF($G$6 = "", "",$G$6)</f>
        <v/>
      </c>
      <c r="B57" s="3"/>
      <c r="C57" s="3"/>
      <c r="D57" s="3"/>
      <c r="E57" s="3"/>
      <c r="F57" s="3"/>
      <c r="G57" s="3"/>
      <c r="H57" s="4"/>
      <c r="I57" s="19">
        <f>SUM(B57:H57)</f>
        <v>0</v>
      </c>
      <c r="J57" s="45"/>
    </row>
    <row r="58" spans="1:12" ht="17.45" customHeight="1" thickBot="1" x14ac:dyDescent="0.3">
      <c r="A58" s="15"/>
      <c r="B58" s="17">
        <f>B54+7</f>
        <v>45732</v>
      </c>
      <c r="C58" s="17">
        <f>B58+1</f>
        <v>45733</v>
      </c>
      <c r="D58" s="17">
        <f t="shared" ref="D58:H58" si="14">C58+1</f>
        <v>45734</v>
      </c>
      <c r="E58" s="17">
        <f t="shared" si="14"/>
        <v>45735</v>
      </c>
      <c r="F58" s="17">
        <f t="shared" si="14"/>
        <v>45736</v>
      </c>
      <c r="G58" s="17">
        <f t="shared" si="14"/>
        <v>45737</v>
      </c>
      <c r="H58" s="18">
        <f t="shared" si="14"/>
        <v>45738</v>
      </c>
      <c r="I58" s="16"/>
      <c r="J58" s="32" t="str">
        <f>IF(J59&gt;D$4,"WWL Exceeded!","")</f>
        <v/>
      </c>
    </row>
    <row r="59" spans="1:12" ht="17.45" customHeight="1" thickBot="1" x14ac:dyDescent="0.3">
      <c r="A59" s="15" t="str">
        <f>IF($G$4 = "", "",$G$4)</f>
        <v/>
      </c>
      <c r="B59" s="1"/>
      <c r="C59" s="1"/>
      <c r="D59" s="1"/>
      <c r="E59" s="1"/>
      <c r="F59" s="1"/>
      <c r="G59" s="1"/>
      <c r="H59" s="2"/>
      <c r="I59" s="19">
        <f>SUM(B59:H59)</f>
        <v>0</v>
      </c>
      <c r="J59" s="54">
        <f>SUM(I59:I61)</f>
        <v>0</v>
      </c>
      <c r="L59" s="36"/>
    </row>
    <row r="60" spans="1:12" ht="17.45" customHeight="1" thickBot="1" x14ac:dyDescent="0.3">
      <c r="A60" s="15" t="str">
        <f>IF($G$5 = "", "",$G$5)</f>
        <v/>
      </c>
      <c r="B60" s="1"/>
      <c r="C60" s="1"/>
      <c r="D60" s="1"/>
      <c r="E60" s="1"/>
      <c r="F60" s="1"/>
      <c r="G60" s="1"/>
      <c r="H60" s="2"/>
      <c r="I60" s="19">
        <f>SUM(B60:H60)</f>
        <v>0</v>
      </c>
      <c r="J60" s="55"/>
      <c r="L60" s="36" t="str">
        <f>IF(K64&gt;J$5, "Monthly Authorization Exceeded!","")</f>
        <v/>
      </c>
    </row>
    <row r="61" spans="1:12" ht="17.45" customHeight="1" thickBot="1" x14ac:dyDescent="0.3">
      <c r="A61" s="15" t="str">
        <f>IF($G$6 = "", "",$G$6)</f>
        <v/>
      </c>
      <c r="B61" s="3"/>
      <c r="C61" s="3"/>
      <c r="D61" s="3"/>
      <c r="E61" s="3"/>
      <c r="F61" s="3"/>
      <c r="G61" s="3"/>
      <c r="H61" s="4"/>
      <c r="I61" s="19">
        <f>SUM(B61:H61)</f>
        <v>0</v>
      </c>
      <c r="J61" s="56"/>
      <c r="L61" s="36" t="str">
        <f>IF(K65&gt;J$6, "Monthly Authorization Exceeded!","")</f>
        <v/>
      </c>
    </row>
    <row r="62" spans="1:12" ht="17.45" customHeight="1" thickBot="1" x14ac:dyDescent="0.3">
      <c r="A62" s="15"/>
      <c r="B62" s="17">
        <f>B58+7</f>
        <v>45739</v>
      </c>
      <c r="C62" s="17">
        <f>B62+1</f>
        <v>45740</v>
      </c>
      <c r="D62" s="17">
        <f t="shared" ref="D62:H62" si="15">C62+1</f>
        <v>45741</v>
      </c>
      <c r="E62" s="17">
        <f t="shared" si="15"/>
        <v>45742</v>
      </c>
      <c r="F62" s="17">
        <f t="shared" si="15"/>
        <v>45743</v>
      </c>
      <c r="G62" s="17">
        <f t="shared" si="15"/>
        <v>45744</v>
      </c>
      <c r="H62" s="18">
        <f t="shared" si="15"/>
        <v>45745</v>
      </c>
      <c r="I62" s="16"/>
      <c r="J62" s="32" t="str">
        <f>IF(J63&gt;D$4,"WWL Exceeded!","")</f>
        <v/>
      </c>
    </row>
    <row r="63" spans="1:12" ht="17.45" customHeight="1" thickBot="1" x14ac:dyDescent="0.35">
      <c r="A63" s="15" t="str">
        <f>IF($G$4 = "", "",$G$4)</f>
        <v/>
      </c>
      <c r="B63" s="1"/>
      <c r="C63" s="1"/>
      <c r="D63" s="1"/>
      <c r="E63" s="1"/>
      <c r="F63" s="1"/>
      <c r="G63" s="1"/>
      <c r="H63" s="2"/>
      <c r="I63" s="19">
        <f>SUM(B63:H63)</f>
        <v>0</v>
      </c>
      <c r="J63" s="43">
        <f>SUM(I63:I65)</f>
        <v>0</v>
      </c>
      <c r="K63" s="38">
        <f>SUM(I51,I55,I59,I63,H47,B68,C68)</f>
        <v>0</v>
      </c>
    </row>
    <row r="64" spans="1:12" ht="17.45" customHeight="1" thickBot="1" x14ac:dyDescent="0.35">
      <c r="A64" s="15" t="str">
        <f>IF($G$5 = "", "",$G$5)</f>
        <v/>
      </c>
      <c r="B64" s="1"/>
      <c r="C64" s="1"/>
      <c r="D64" s="1"/>
      <c r="E64" s="1"/>
      <c r="F64" s="1"/>
      <c r="G64" s="1"/>
      <c r="H64" s="2"/>
      <c r="I64" s="19">
        <f>SUM(B64:H64)</f>
        <v>0</v>
      </c>
      <c r="J64" s="44"/>
      <c r="K64" s="34">
        <f>SUM(H48,I52,I56,I60,I64,B69,C69)</f>
        <v>0</v>
      </c>
    </row>
    <row r="65" spans="1:12" ht="17.45" customHeight="1" thickBot="1" x14ac:dyDescent="0.35">
      <c r="A65" s="15" t="str">
        <f>IF($G$6 = "", "",$G$6)</f>
        <v/>
      </c>
      <c r="B65" s="3"/>
      <c r="C65" s="3"/>
      <c r="D65" s="3"/>
      <c r="E65" s="3"/>
      <c r="F65" s="3"/>
      <c r="G65" s="3"/>
      <c r="H65" s="4"/>
      <c r="I65" s="19">
        <f>SUM(B65:H65)</f>
        <v>0</v>
      </c>
      <c r="J65" s="45"/>
      <c r="K65" s="35">
        <f>SUM(H49,I53,I57,I61,I65,B70,C70)</f>
        <v>0</v>
      </c>
    </row>
    <row r="66" spans="1:12" ht="17.45" customHeight="1" thickBot="1" x14ac:dyDescent="0.3">
      <c r="A66" s="15"/>
      <c r="B66" s="52">
        <v>45748</v>
      </c>
      <c r="C66" s="53"/>
      <c r="D66" s="53"/>
      <c r="E66" s="53"/>
      <c r="F66" s="53"/>
      <c r="G66" s="53"/>
      <c r="H66" s="53"/>
      <c r="I66" s="20"/>
      <c r="J66" s="20"/>
    </row>
    <row r="67" spans="1:12" ht="17.45" customHeight="1" thickBot="1" x14ac:dyDescent="0.3">
      <c r="A67" s="15"/>
      <c r="B67" s="17">
        <f>B62+7</f>
        <v>45746</v>
      </c>
      <c r="C67" s="17">
        <f>B67+1</f>
        <v>45747</v>
      </c>
      <c r="D67" s="17">
        <f>C67+1</f>
        <v>45748</v>
      </c>
      <c r="E67" s="17">
        <f t="shared" ref="E67:H67" si="16">D67+1</f>
        <v>45749</v>
      </c>
      <c r="F67" s="17">
        <f t="shared" si="16"/>
        <v>45750</v>
      </c>
      <c r="G67" s="17">
        <f t="shared" si="16"/>
        <v>45751</v>
      </c>
      <c r="H67" s="18">
        <f t="shared" si="16"/>
        <v>45752</v>
      </c>
      <c r="I67" s="16"/>
      <c r="J67" s="32" t="str">
        <f>IF(J68&gt;D$4,"WWL Exceeded!","")</f>
        <v/>
      </c>
    </row>
    <row r="68" spans="1:12" ht="17.45" customHeight="1" thickBot="1" x14ac:dyDescent="0.3">
      <c r="A68" s="15" t="str">
        <f>IF($G$4 = "", "",$G$4)</f>
        <v/>
      </c>
      <c r="B68" s="1"/>
      <c r="C68" s="1"/>
      <c r="D68" s="1"/>
      <c r="E68" s="1"/>
      <c r="F68" s="1"/>
      <c r="G68" s="1"/>
      <c r="H68" s="2"/>
      <c r="I68" s="19">
        <f>SUM(B68:H68)</f>
        <v>0</v>
      </c>
      <c r="J68" s="43">
        <f>SUM(I68:I70)</f>
        <v>0</v>
      </c>
    </row>
    <row r="69" spans="1:12" ht="17.45" customHeight="1" thickBot="1" x14ac:dyDescent="0.3">
      <c r="A69" s="15" t="str">
        <f>IF($G$5 = "", "",$G$5)</f>
        <v/>
      </c>
      <c r="B69" s="1"/>
      <c r="C69" s="1"/>
      <c r="D69" s="1"/>
      <c r="E69" s="1"/>
      <c r="F69" s="1"/>
      <c r="G69" s="1"/>
      <c r="H69" s="2"/>
      <c r="I69" s="19">
        <f>SUM(B69:H69)</f>
        <v>0</v>
      </c>
      <c r="J69" s="44"/>
    </row>
    <row r="70" spans="1:12" ht="17.45" customHeight="1" thickBot="1" x14ac:dyDescent="0.3">
      <c r="A70" s="15" t="str">
        <f>IF($G$6 = "", "",$G$6)</f>
        <v/>
      </c>
      <c r="B70" s="3"/>
      <c r="C70" s="3"/>
      <c r="D70" s="3"/>
      <c r="E70" s="3"/>
      <c r="F70" s="3"/>
      <c r="G70" s="3"/>
      <c r="H70" s="4"/>
      <c r="I70" s="19">
        <f>SUM(B70:H70)</f>
        <v>0</v>
      </c>
      <c r="J70" s="45"/>
    </row>
    <row r="71" spans="1:12" ht="17.45" customHeight="1" thickBot="1" x14ac:dyDescent="0.3">
      <c r="A71" s="15"/>
      <c r="B71" s="17">
        <f>B67+7</f>
        <v>45753</v>
      </c>
      <c r="C71" s="17">
        <f>B71+1</f>
        <v>45754</v>
      </c>
      <c r="D71" s="17">
        <f t="shared" ref="D71:H71" si="17">C71+1</f>
        <v>45755</v>
      </c>
      <c r="E71" s="17">
        <f t="shared" si="17"/>
        <v>45756</v>
      </c>
      <c r="F71" s="17">
        <f t="shared" si="17"/>
        <v>45757</v>
      </c>
      <c r="G71" s="17">
        <f t="shared" si="17"/>
        <v>45758</v>
      </c>
      <c r="H71" s="18">
        <f t="shared" si="17"/>
        <v>45759</v>
      </c>
      <c r="I71" s="16"/>
      <c r="J71" s="32" t="str">
        <f>IF(J72&gt;D$4,"WWL Exceeded!","")</f>
        <v/>
      </c>
    </row>
    <row r="72" spans="1:12" ht="17.45" customHeight="1" thickBot="1" x14ac:dyDescent="0.3">
      <c r="A72" s="15" t="str">
        <f>IF($G$4 = "", "",$G$4)</f>
        <v/>
      </c>
      <c r="B72" s="1"/>
      <c r="C72" s="1"/>
      <c r="D72" s="1"/>
      <c r="E72" s="1"/>
      <c r="F72" s="1"/>
      <c r="G72" s="1"/>
      <c r="H72" s="2"/>
      <c r="I72" s="19">
        <f>SUM(B72:H72)</f>
        <v>0</v>
      </c>
      <c r="J72" s="43">
        <f>SUM(I72:I74)</f>
        <v>0</v>
      </c>
    </row>
    <row r="73" spans="1:12" ht="17.45" customHeight="1" thickBot="1" x14ac:dyDescent="0.3">
      <c r="A73" s="15" t="str">
        <f>IF($G$5 = "", "",$G$5)</f>
        <v/>
      </c>
      <c r="B73" s="1"/>
      <c r="C73" s="1"/>
      <c r="D73" s="1"/>
      <c r="E73" s="1"/>
      <c r="F73" s="1"/>
      <c r="G73" s="1"/>
      <c r="H73" s="2"/>
      <c r="I73" s="19">
        <f>SUM(B73:H73)</f>
        <v>0</v>
      </c>
      <c r="J73" s="44"/>
    </row>
    <row r="74" spans="1:12" ht="17.45" customHeight="1" thickBot="1" x14ac:dyDescent="0.3">
      <c r="A74" s="15" t="str">
        <f>IF($G$6 = "", "",$G$6)</f>
        <v/>
      </c>
      <c r="B74" s="3"/>
      <c r="C74" s="3"/>
      <c r="D74" s="3"/>
      <c r="E74" s="3"/>
      <c r="F74" s="3"/>
      <c r="G74" s="3"/>
      <c r="H74" s="4"/>
      <c r="I74" s="19">
        <f>SUM(B74:H74)</f>
        <v>0</v>
      </c>
      <c r="J74" s="45"/>
    </row>
    <row r="75" spans="1:12" ht="17.45" customHeight="1" thickBot="1" x14ac:dyDescent="0.3">
      <c r="A75" s="15"/>
      <c r="B75" s="17">
        <f>B71+7</f>
        <v>45760</v>
      </c>
      <c r="C75" s="17">
        <f>B75+1</f>
        <v>45761</v>
      </c>
      <c r="D75" s="17">
        <f t="shared" ref="D75:H75" si="18">C75+1</f>
        <v>45762</v>
      </c>
      <c r="E75" s="17">
        <f t="shared" si="18"/>
        <v>45763</v>
      </c>
      <c r="F75" s="17">
        <f t="shared" si="18"/>
        <v>45764</v>
      </c>
      <c r="G75" s="17">
        <f t="shared" si="18"/>
        <v>45765</v>
      </c>
      <c r="H75" s="18">
        <f t="shared" si="18"/>
        <v>45766</v>
      </c>
      <c r="I75" s="16"/>
      <c r="J75" s="32" t="str">
        <f>IF(J76&gt;D$4,"WWL Exceeded!","")</f>
        <v/>
      </c>
    </row>
    <row r="76" spans="1:12" ht="17.45" customHeight="1" thickBot="1" x14ac:dyDescent="0.3">
      <c r="A76" s="15" t="str">
        <f>IF($G$4 = "", "",$G$4)</f>
        <v/>
      </c>
      <c r="B76" s="1"/>
      <c r="C76" s="1"/>
      <c r="D76" s="1"/>
      <c r="E76" s="1"/>
      <c r="F76" s="1"/>
      <c r="G76" s="1"/>
      <c r="H76" s="2"/>
      <c r="I76" s="19">
        <f>SUM(B76:H76)</f>
        <v>0</v>
      </c>
      <c r="J76" s="43">
        <f>SUM(I76:I78)</f>
        <v>0</v>
      </c>
    </row>
    <row r="77" spans="1:12" ht="17.45" customHeight="1" thickBot="1" x14ac:dyDescent="0.3">
      <c r="A77" s="15" t="str">
        <f>IF($G$5 = "", "",$G$5)</f>
        <v/>
      </c>
      <c r="B77" s="1"/>
      <c r="C77" s="1"/>
      <c r="D77" s="1"/>
      <c r="E77" s="1"/>
      <c r="F77" s="1"/>
      <c r="G77" s="1"/>
      <c r="H77" s="2"/>
      <c r="I77" s="19">
        <f>SUM(B77:H77)</f>
        <v>0</v>
      </c>
      <c r="J77" s="44"/>
    </row>
    <row r="78" spans="1:12" ht="17.45" customHeight="1" thickBot="1" x14ac:dyDescent="0.3">
      <c r="A78" s="15" t="str">
        <f>IF($G$6 = "", "",$G$6)</f>
        <v/>
      </c>
      <c r="B78" s="3"/>
      <c r="C78" s="3"/>
      <c r="D78" s="3"/>
      <c r="E78" s="3"/>
      <c r="F78" s="3"/>
      <c r="G78" s="3"/>
      <c r="H78" s="4"/>
      <c r="I78" s="19">
        <f>SUM(B78:H78)</f>
        <v>0</v>
      </c>
      <c r="J78" s="45"/>
    </row>
    <row r="79" spans="1:12" ht="17.45" customHeight="1" thickBot="1" x14ac:dyDescent="0.3">
      <c r="A79" s="15"/>
      <c r="B79" s="17">
        <f>B75+7</f>
        <v>45767</v>
      </c>
      <c r="C79" s="17">
        <f>B79+1</f>
        <v>45768</v>
      </c>
      <c r="D79" s="17">
        <f t="shared" ref="D79:H79" si="19">C79+1</f>
        <v>45769</v>
      </c>
      <c r="E79" s="17">
        <f t="shared" si="19"/>
        <v>45770</v>
      </c>
      <c r="F79" s="17">
        <f t="shared" si="19"/>
        <v>45771</v>
      </c>
      <c r="G79" s="17">
        <f t="shared" si="19"/>
        <v>45772</v>
      </c>
      <c r="H79" s="18">
        <f t="shared" si="19"/>
        <v>45773</v>
      </c>
      <c r="I79" s="16"/>
      <c r="J79" s="32" t="str">
        <f>IF(J80&gt;D$4,"WWL Exceeded!","")</f>
        <v/>
      </c>
    </row>
    <row r="80" spans="1:12" ht="17.45" customHeight="1" thickBot="1" x14ac:dyDescent="0.35">
      <c r="A80" s="15" t="str">
        <f>IF($G$4 = "", "",$G$4)</f>
        <v/>
      </c>
      <c r="B80" s="1"/>
      <c r="C80" s="1"/>
      <c r="D80" s="1"/>
      <c r="E80" s="1"/>
      <c r="F80" s="1"/>
      <c r="G80" s="1"/>
      <c r="H80" s="2"/>
      <c r="I80" s="19">
        <f>SUM(B80:H80)</f>
        <v>0</v>
      </c>
      <c r="J80" s="54">
        <f>SUM(I80:I82)</f>
        <v>0</v>
      </c>
      <c r="K80" s="38">
        <f>SUM(D68,E68,F68,G68,H68,I72,I76,I80,B85,C85,D85,E85)</f>
        <v>0</v>
      </c>
      <c r="L80" s="36" t="str">
        <f>IF(K80&gt;J$4, "Monthly Authorization Exceeded!","")</f>
        <v/>
      </c>
    </row>
    <row r="81" spans="1:12" ht="17.45" customHeight="1" thickBot="1" x14ac:dyDescent="0.35">
      <c r="A81" s="15" t="str">
        <f>IF($G$5 = "", "",$G$5)</f>
        <v/>
      </c>
      <c r="B81" s="1"/>
      <c r="C81" s="1"/>
      <c r="D81" s="1"/>
      <c r="E81" s="1"/>
      <c r="F81" s="1"/>
      <c r="G81" s="1"/>
      <c r="H81" s="2"/>
      <c r="I81" s="19">
        <f>SUM(B81:H81)</f>
        <v>0</v>
      </c>
      <c r="J81" s="55"/>
      <c r="K81" s="34">
        <f>SUM(D69,E69,F69,G69,H69,I73,I77,I81,B86,C86,D86,E86)</f>
        <v>0</v>
      </c>
      <c r="L81" s="36" t="str">
        <f>IF(K81&gt;J$5, "Monthly Authorization Exceeded!","")</f>
        <v/>
      </c>
    </row>
    <row r="82" spans="1:12" ht="17.45" customHeight="1" thickBot="1" x14ac:dyDescent="0.35">
      <c r="A82" s="15" t="str">
        <f>IF($G$6 = "", "",$G$6)</f>
        <v/>
      </c>
      <c r="B82" s="3"/>
      <c r="C82" s="3"/>
      <c r="D82" s="3"/>
      <c r="E82" s="3"/>
      <c r="F82" s="3"/>
      <c r="G82" s="3"/>
      <c r="H82" s="4"/>
      <c r="I82" s="19">
        <f>SUM(B82:H82)</f>
        <v>0</v>
      </c>
      <c r="J82" s="56"/>
      <c r="K82" s="35">
        <f>SUM(D70,E70,F70,G70,H70,I74,I78,I82,B87,C87,D87,E87)</f>
        <v>0</v>
      </c>
      <c r="L82" s="36" t="str">
        <f>IF(K82&gt;J$6, "Monthly Authorization Exceeded!","")</f>
        <v/>
      </c>
    </row>
    <row r="83" spans="1:12" ht="17.45" customHeight="1" x14ac:dyDescent="0.25">
      <c r="A83" s="15"/>
      <c r="B83" s="52">
        <v>45778</v>
      </c>
      <c r="C83" s="53"/>
      <c r="D83" s="53"/>
      <c r="E83" s="53"/>
      <c r="F83" s="53"/>
      <c r="G83" s="53"/>
      <c r="H83" s="53"/>
      <c r="I83" s="20"/>
      <c r="J83" s="20"/>
    </row>
    <row r="84" spans="1:12" ht="17.45" customHeight="1" thickBot="1" x14ac:dyDescent="0.3">
      <c r="A84" s="15"/>
      <c r="B84" s="17">
        <f>B79+7</f>
        <v>45774</v>
      </c>
      <c r="C84" s="17">
        <f>B84+1</f>
        <v>45775</v>
      </c>
      <c r="D84" s="17">
        <f t="shared" ref="D84:H84" si="20">C84+1</f>
        <v>45776</v>
      </c>
      <c r="E84" s="17">
        <f t="shared" si="20"/>
        <v>45777</v>
      </c>
      <c r="F84" s="17">
        <f>E84+1</f>
        <v>45778</v>
      </c>
      <c r="G84" s="17">
        <f t="shared" si="20"/>
        <v>45779</v>
      </c>
      <c r="H84" s="18">
        <f t="shared" si="20"/>
        <v>45780</v>
      </c>
      <c r="I84" s="16"/>
      <c r="J84" s="32" t="str">
        <f>IF(J85&gt;D$4,"WWL Exceeded!","")</f>
        <v/>
      </c>
    </row>
    <row r="85" spans="1:12" ht="17.45" customHeight="1" thickBot="1" x14ac:dyDescent="0.3">
      <c r="A85" s="15" t="str">
        <f>IF($G$4 = "", "",$G$4)</f>
        <v/>
      </c>
      <c r="B85" s="1"/>
      <c r="C85" s="1"/>
      <c r="D85" s="1"/>
      <c r="E85" s="1"/>
      <c r="F85" s="1"/>
      <c r="G85" s="1"/>
      <c r="H85" s="2"/>
      <c r="I85" s="19">
        <f>SUM(B85:H85)</f>
        <v>0</v>
      </c>
      <c r="J85" s="43">
        <f>SUM(I85:I87)</f>
        <v>0</v>
      </c>
    </row>
    <row r="86" spans="1:12" ht="17.45" customHeight="1" thickBot="1" x14ac:dyDescent="0.3">
      <c r="A86" s="15" t="str">
        <f>IF($G$5 = "", "",$G$5)</f>
        <v/>
      </c>
      <c r="B86" s="1"/>
      <c r="C86" s="1"/>
      <c r="D86" s="1"/>
      <c r="E86" s="1"/>
      <c r="F86" s="1"/>
      <c r="G86" s="1"/>
      <c r="H86" s="2"/>
      <c r="I86" s="19">
        <f>SUM(B86:H86)</f>
        <v>0</v>
      </c>
      <c r="J86" s="44"/>
    </row>
    <row r="87" spans="1:12" ht="17.45" customHeight="1" thickBot="1" x14ac:dyDescent="0.3">
      <c r="A87" s="15" t="str">
        <f>IF($G$6 = "", "",$G$6)</f>
        <v/>
      </c>
      <c r="B87" s="3"/>
      <c r="C87" s="3"/>
      <c r="D87" s="3"/>
      <c r="E87" s="3"/>
      <c r="F87" s="3"/>
      <c r="G87" s="3"/>
      <c r="H87" s="4"/>
      <c r="I87" s="19">
        <f>SUM(B87:H87)</f>
        <v>0</v>
      </c>
      <c r="J87" s="45"/>
    </row>
    <row r="88" spans="1:12" ht="17.45" customHeight="1" thickBot="1" x14ac:dyDescent="0.3">
      <c r="A88" s="15"/>
      <c r="B88" s="17">
        <f>B84+7</f>
        <v>45781</v>
      </c>
      <c r="C88" s="17">
        <f>B88+1</f>
        <v>45782</v>
      </c>
      <c r="D88" s="17">
        <f t="shared" ref="D88:H88" si="21">C88+1</f>
        <v>45783</v>
      </c>
      <c r="E88" s="17">
        <f t="shared" si="21"/>
        <v>45784</v>
      </c>
      <c r="F88" s="17">
        <f t="shared" si="21"/>
        <v>45785</v>
      </c>
      <c r="G88" s="17">
        <f t="shared" si="21"/>
        <v>45786</v>
      </c>
      <c r="H88" s="18">
        <f t="shared" si="21"/>
        <v>45787</v>
      </c>
      <c r="I88" s="16"/>
      <c r="J88" s="32" t="str">
        <f>IF(J89&gt;D$4,"WWL Exceeded!","")</f>
        <v/>
      </c>
    </row>
    <row r="89" spans="1:12" ht="17.45" customHeight="1" thickBot="1" x14ac:dyDescent="0.3">
      <c r="A89" s="15" t="str">
        <f>IF($G$4 = "", "",$G$4)</f>
        <v/>
      </c>
      <c r="B89" s="1"/>
      <c r="C89" s="1"/>
      <c r="D89" s="1"/>
      <c r="E89" s="1"/>
      <c r="F89" s="1"/>
      <c r="G89" s="1"/>
      <c r="H89" s="2"/>
      <c r="I89" s="19">
        <f>SUM(B89:H89)</f>
        <v>0</v>
      </c>
      <c r="J89" s="43">
        <f>SUM(I89:I91)</f>
        <v>0</v>
      </c>
    </row>
    <row r="90" spans="1:12" ht="17.45" customHeight="1" thickBot="1" x14ac:dyDescent="0.3">
      <c r="A90" s="15" t="str">
        <f>IF($G$5 = "", "",$G$5)</f>
        <v/>
      </c>
      <c r="B90" s="1"/>
      <c r="C90" s="1"/>
      <c r="D90" s="1"/>
      <c r="E90" s="1"/>
      <c r="F90" s="1"/>
      <c r="G90" s="1"/>
      <c r="H90" s="2"/>
      <c r="I90" s="19">
        <f>SUM(B90:H90)</f>
        <v>0</v>
      </c>
      <c r="J90" s="44"/>
    </row>
    <row r="91" spans="1:12" ht="17.45" customHeight="1" thickBot="1" x14ac:dyDescent="0.3">
      <c r="A91" s="15" t="str">
        <f>IF($G$6 = "", "",$G$6)</f>
        <v/>
      </c>
      <c r="B91" s="3"/>
      <c r="C91" s="3"/>
      <c r="D91" s="3"/>
      <c r="E91" s="3"/>
      <c r="F91" s="3"/>
      <c r="G91" s="3"/>
      <c r="H91" s="4"/>
      <c r="I91" s="19">
        <f>SUM(B91:H91)</f>
        <v>0</v>
      </c>
      <c r="J91" s="45"/>
    </row>
    <row r="92" spans="1:12" ht="17.45" customHeight="1" thickBot="1" x14ac:dyDescent="0.3">
      <c r="A92" s="15"/>
      <c r="B92" s="17">
        <f>B88+7</f>
        <v>45788</v>
      </c>
      <c r="C92" s="17">
        <f>B92+1</f>
        <v>45789</v>
      </c>
      <c r="D92" s="17">
        <f t="shared" ref="D92:H92" si="22">C92+1</f>
        <v>45790</v>
      </c>
      <c r="E92" s="17">
        <f t="shared" si="22"/>
        <v>45791</v>
      </c>
      <c r="F92" s="17">
        <f t="shared" si="22"/>
        <v>45792</v>
      </c>
      <c r="G92" s="17">
        <f t="shared" si="22"/>
        <v>45793</v>
      </c>
      <c r="H92" s="18">
        <f t="shared" si="22"/>
        <v>45794</v>
      </c>
      <c r="I92" s="16"/>
      <c r="J92" s="32" t="str">
        <f>IF(J93&gt;D$4,"WWL Exceeded!","")</f>
        <v/>
      </c>
    </row>
    <row r="93" spans="1:12" ht="17.45" customHeight="1" thickBot="1" x14ac:dyDescent="0.3">
      <c r="A93" s="15" t="str">
        <f>IF($G$4 = "", "",$G$4)</f>
        <v/>
      </c>
      <c r="B93" s="1"/>
      <c r="C93" s="1"/>
      <c r="D93" s="1"/>
      <c r="E93" s="1"/>
      <c r="F93" s="1"/>
      <c r="G93" s="1"/>
      <c r="H93" s="2"/>
      <c r="I93" s="19">
        <f>SUM(B93:H93)</f>
        <v>0</v>
      </c>
      <c r="J93" s="43">
        <f>SUM(I93:I95)</f>
        <v>0</v>
      </c>
    </row>
    <row r="94" spans="1:12" ht="17.45" customHeight="1" thickBot="1" x14ac:dyDescent="0.3">
      <c r="A94" s="15" t="str">
        <f>IF($G$5 = "", "",$G$5)</f>
        <v/>
      </c>
      <c r="B94" s="1"/>
      <c r="C94" s="1"/>
      <c r="D94" s="1"/>
      <c r="E94" s="1"/>
      <c r="F94" s="1"/>
      <c r="G94" s="1"/>
      <c r="H94" s="2"/>
      <c r="I94" s="19">
        <f>SUM(B94:H94)</f>
        <v>0</v>
      </c>
      <c r="J94" s="44"/>
    </row>
    <row r="95" spans="1:12" ht="17.45" customHeight="1" thickBot="1" x14ac:dyDescent="0.3">
      <c r="A95" s="15" t="str">
        <f>IF($G$6 = "", "",$G$6)</f>
        <v/>
      </c>
      <c r="B95" s="3"/>
      <c r="C95" s="3"/>
      <c r="D95" s="3"/>
      <c r="E95" s="3"/>
      <c r="F95" s="3"/>
      <c r="G95" s="3"/>
      <c r="H95" s="4"/>
      <c r="I95" s="19">
        <f>SUM(B95:H95)</f>
        <v>0</v>
      </c>
      <c r="J95" s="45"/>
    </row>
    <row r="96" spans="1:12" ht="17.45" customHeight="1" x14ac:dyDescent="0.25">
      <c r="A96" s="15"/>
      <c r="B96" s="17">
        <f>B92+7</f>
        <v>45795</v>
      </c>
      <c r="C96" s="17">
        <f>B96+1</f>
        <v>45796</v>
      </c>
      <c r="D96" s="17">
        <f t="shared" ref="D96:H96" si="23">C96+1</f>
        <v>45797</v>
      </c>
      <c r="E96" s="17">
        <f t="shared" si="23"/>
        <v>45798</v>
      </c>
      <c r="F96" s="17">
        <f t="shared" si="23"/>
        <v>45799</v>
      </c>
      <c r="G96" s="17">
        <f t="shared" si="23"/>
        <v>45800</v>
      </c>
      <c r="H96" s="18">
        <f t="shared" si="23"/>
        <v>45801</v>
      </c>
      <c r="I96" s="16"/>
      <c r="J96" s="32" t="str">
        <f>IF(J97&gt;D$4,"WWL Exceeded!","")</f>
        <v/>
      </c>
    </row>
    <row r="97" spans="1:12" ht="17.45" customHeight="1" x14ac:dyDescent="0.3">
      <c r="A97" s="15" t="str">
        <f>IF($G$4 = "", "",$G$4)</f>
        <v/>
      </c>
      <c r="B97" s="1"/>
      <c r="C97" s="1"/>
      <c r="D97" s="1"/>
      <c r="E97" s="1"/>
      <c r="F97" s="1"/>
      <c r="G97" s="1"/>
      <c r="H97" s="2"/>
      <c r="I97" s="19">
        <f>SUM(B97:H97)</f>
        <v>0</v>
      </c>
      <c r="J97" s="54">
        <f>SUM(I97:I99)</f>
        <v>0</v>
      </c>
      <c r="K97" s="38">
        <f>SUM(F85,G85,H85,I89,I93,I97,I101)</f>
        <v>0</v>
      </c>
      <c r="L97" s="36" t="str">
        <f>IF(K97&gt;J$4, "Monthly Authorization Exceeded!","")</f>
        <v/>
      </c>
    </row>
    <row r="98" spans="1:12" ht="17.45" customHeight="1" x14ac:dyDescent="0.3">
      <c r="A98" s="15" t="str">
        <f>IF($G$5 = "", "",$G$5)</f>
        <v/>
      </c>
      <c r="B98" s="1"/>
      <c r="C98" s="1"/>
      <c r="D98" s="1"/>
      <c r="E98" s="1"/>
      <c r="F98" s="1"/>
      <c r="G98" s="1"/>
      <c r="H98" s="2"/>
      <c r="I98" s="19">
        <f>SUM(B98:H98)</f>
        <v>0</v>
      </c>
      <c r="J98" s="55"/>
      <c r="K98" s="34">
        <f>SUM(I86,I90,I94,I98)</f>
        <v>0</v>
      </c>
      <c r="L98" s="36" t="str">
        <f>IF(K98&gt;J$5, "Monthly Authorization Exceeded!","")</f>
        <v/>
      </c>
    </row>
    <row r="99" spans="1:12" ht="17.45" customHeight="1" x14ac:dyDescent="0.3">
      <c r="A99" s="15" t="str">
        <f>IF($G$6 = "", "",$G$6)</f>
        <v/>
      </c>
      <c r="B99" s="3"/>
      <c r="C99" s="3"/>
      <c r="D99" s="3"/>
      <c r="E99" s="3"/>
      <c r="F99" s="3"/>
      <c r="G99" s="3"/>
      <c r="H99" s="4"/>
      <c r="I99" s="19">
        <f>SUM(B99:H99)</f>
        <v>0</v>
      </c>
      <c r="J99" s="56"/>
      <c r="K99" s="35">
        <f>SUM(I87,I91,I95,I99)</f>
        <v>0</v>
      </c>
      <c r="L99" s="36" t="str">
        <f>IF(K99&gt;J$6, "Monthly Authorization Exceeded!","")</f>
        <v/>
      </c>
    </row>
    <row r="100" spans="1:12" ht="17.45" customHeight="1" x14ac:dyDescent="0.25">
      <c r="A100" s="15"/>
      <c r="B100" s="17">
        <f>B96+7</f>
        <v>45802</v>
      </c>
      <c r="C100" s="17">
        <f>B100+1</f>
        <v>45803</v>
      </c>
      <c r="D100" s="17">
        <f t="shared" ref="D100:H100" si="24">C100+1</f>
        <v>45804</v>
      </c>
      <c r="E100" s="17">
        <f t="shared" si="24"/>
        <v>45805</v>
      </c>
      <c r="F100" s="17">
        <f t="shared" si="24"/>
        <v>45806</v>
      </c>
      <c r="G100" s="17">
        <f t="shared" si="24"/>
        <v>45807</v>
      </c>
      <c r="H100" s="18">
        <f t="shared" si="24"/>
        <v>45808</v>
      </c>
      <c r="I100" s="16"/>
      <c r="J100" s="32" t="str">
        <f>IF(J101&gt;D$4,"WWL Exceeded!","")</f>
        <v/>
      </c>
    </row>
    <row r="101" spans="1:12" ht="17.45" customHeight="1" x14ac:dyDescent="0.25">
      <c r="A101" s="15" t="str">
        <f>IF($G$4 = "", "",$G$4)</f>
        <v/>
      </c>
      <c r="B101" s="1"/>
      <c r="C101" s="1"/>
      <c r="D101" s="1"/>
      <c r="E101" s="1"/>
      <c r="F101" s="1"/>
      <c r="G101" s="1"/>
      <c r="H101" s="2"/>
      <c r="I101" s="19">
        <f>SUM(B101:H101)</f>
        <v>0</v>
      </c>
      <c r="J101" s="43">
        <f>SUM(I101:I103)</f>
        <v>0</v>
      </c>
    </row>
    <row r="102" spans="1:12" ht="17.45" customHeight="1" x14ac:dyDescent="0.25">
      <c r="A102" s="15" t="str">
        <f>IF($G$5 = "", "",$G$5)</f>
        <v/>
      </c>
      <c r="B102" s="1"/>
      <c r="C102" s="1"/>
      <c r="D102" s="1"/>
      <c r="E102" s="1"/>
      <c r="F102" s="1"/>
      <c r="G102" s="1"/>
      <c r="H102" s="2"/>
      <c r="I102" s="19">
        <f>SUM(B102:H102)</f>
        <v>0</v>
      </c>
      <c r="J102" s="44"/>
    </row>
    <row r="103" spans="1:12" ht="17.45" customHeight="1" x14ac:dyDescent="0.25">
      <c r="A103" s="15" t="str">
        <f>IF($G$6 = "", "",$G$6)</f>
        <v/>
      </c>
      <c r="B103" s="3"/>
      <c r="C103" s="3"/>
      <c r="D103" s="3"/>
      <c r="E103" s="3"/>
      <c r="F103" s="3"/>
      <c r="G103" s="3"/>
      <c r="H103" s="4"/>
      <c r="I103" s="19">
        <f>SUM(B103:H103)</f>
        <v>0</v>
      </c>
      <c r="J103" s="45"/>
    </row>
    <row r="104" spans="1:12" ht="17.45" customHeight="1" x14ac:dyDescent="0.25">
      <c r="A104" s="5"/>
      <c r="B104" s="52">
        <v>45444</v>
      </c>
      <c r="C104" s="52"/>
      <c r="D104" s="52"/>
      <c r="E104" s="52"/>
      <c r="F104" s="52"/>
      <c r="G104" s="52"/>
      <c r="H104" s="71"/>
      <c r="I104" s="20"/>
      <c r="J104" s="32" t="str">
        <f>IF(J106&gt;D$4,"WWL Exceeded!","")</f>
        <v/>
      </c>
    </row>
    <row r="105" spans="1:12" ht="17.45" customHeight="1" x14ac:dyDescent="0.25">
      <c r="A105" s="15"/>
      <c r="B105" s="17">
        <f>B100+7</f>
        <v>45809</v>
      </c>
      <c r="C105" s="17">
        <f>B105+1</f>
        <v>45810</v>
      </c>
      <c r="D105" s="17">
        <f t="shared" ref="D105:H105" si="25">C105+1</f>
        <v>45811</v>
      </c>
      <c r="E105" s="17">
        <f t="shared" si="25"/>
        <v>45812</v>
      </c>
      <c r="F105" s="17">
        <f t="shared" si="25"/>
        <v>45813</v>
      </c>
      <c r="G105" s="17">
        <f t="shared" si="25"/>
        <v>45814</v>
      </c>
      <c r="H105" s="18">
        <f t="shared" si="25"/>
        <v>45815</v>
      </c>
      <c r="I105" s="16"/>
      <c r="J105" s="42"/>
    </row>
    <row r="106" spans="1:12" ht="17.45" customHeight="1" x14ac:dyDescent="0.25">
      <c r="A106" s="15" t="str">
        <f>IF($G$4 = "", "",$G$4)</f>
        <v/>
      </c>
      <c r="B106" s="1"/>
      <c r="C106" s="1"/>
      <c r="D106" s="1"/>
      <c r="E106" s="1"/>
      <c r="F106" s="1"/>
      <c r="G106" s="1"/>
      <c r="H106" s="2"/>
      <c r="I106" s="19">
        <f>SUM(B106:H106)</f>
        <v>0</v>
      </c>
      <c r="J106" s="43">
        <f>SUM(I106:I108)</f>
        <v>0</v>
      </c>
    </row>
    <row r="107" spans="1:12" ht="17.45" customHeight="1" x14ac:dyDescent="0.25">
      <c r="A107" s="15" t="str">
        <f>IF($G$5 = "", "",$G$5)</f>
        <v/>
      </c>
      <c r="B107" s="1"/>
      <c r="C107" s="1"/>
      <c r="D107" s="1"/>
      <c r="E107" s="1"/>
      <c r="F107" s="1"/>
      <c r="G107" s="1"/>
      <c r="H107" s="2"/>
      <c r="I107" s="19">
        <f>SUM(B107:H107)</f>
        <v>0</v>
      </c>
      <c r="J107" s="44"/>
    </row>
    <row r="108" spans="1:12" ht="17.45" customHeight="1" x14ac:dyDescent="0.25">
      <c r="A108" s="15" t="str">
        <f>IF($G$6 = "", "",$G$6)</f>
        <v/>
      </c>
      <c r="B108" s="3"/>
      <c r="C108" s="3"/>
      <c r="D108" s="3"/>
      <c r="E108" s="3"/>
      <c r="F108" s="3"/>
      <c r="G108" s="3"/>
      <c r="H108" s="4"/>
      <c r="I108" s="19">
        <f>SUM(B108:H108)</f>
        <v>0</v>
      </c>
      <c r="J108" s="45"/>
    </row>
    <row r="109" spans="1:12" ht="17.45" customHeight="1" x14ac:dyDescent="0.25">
      <c r="A109" s="15"/>
      <c r="B109" s="17">
        <f>B105+7</f>
        <v>45816</v>
      </c>
      <c r="C109" s="17">
        <f>B109+1</f>
        <v>45817</v>
      </c>
      <c r="D109" s="17">
        <f t="shared" ref="D109:H109" si="26">C109+1</f>
        <v>45818</v>
      </c>
      <c r="E109" s="17">
        <f t="shared" si="26"/>
        <v>45819</v>
      </c>
      <c r="F109" s="17">
        <f t="shared" si="26"/>
        <v>45820</v>
      </c>
      <c r="G109" s="17">
        <f t="shared" si="26"/>
        <v>45821</v>
      </c>
      <c r="H109" s="18">
        <f t="shared" si="26"/>
        <v>45822</v>
      </c>
      <c r="I109" s="16"/>
      <c r="J109" s="32" t="str">
        <f>IF(J110&gt;D$4,"WWL Exceeded!","")</f>
        <v/>
      </c>
    </row>
    <row r="110" spans="1:12" ht="17.45" customHeight="1" x14ac:dyDescent="0.25">
      <c r="A110" s="15" t="str">
        <f>IF($G$4 = "", "",$G$4)</f>
        <v/>
      </c>
      <c r="B110" s="1"/>
      <c r="C110" s="1"/>
      <c r="D110" s="1"/>
      <c r="E110" s="1"/>
      <c r="F110" s="1"/>
      <c r="G110" s="1"/>
      <c r="H110" s="2"/>
      <c r="I110" s="19">
        <f>SUM(B110:H110)</f>
        <v>0</v>
      </c>
      <c r="J110" s="43">
        <f>SUM(I110:I112)</f>
        <v>0</v>
      </c>
    </row>
    <row r="111" spans="1:12" ht="17.45" customHeight="1" x14ac:dyDescent="0.25">
      <c r="A111" s="15" t="str">
        <f>IF($G$5 = "", "",$G$5)</f>
        <v/>
      </c>
      <c r="B111" s="1"/>
      <c r="C111" s="1"/>
      <c r="D111" s="1"/>
      <c r="E111" s="1"/>
      <c r="F111" s="1"/>
      <c r="G111" s="1"/>
      <c r="H111" s="2"/>
      <c r="I111" s="19">
        <f>SUM(B111:H111)</f>
        <v>0</v>
      </c>
      <c r="J111" s="44"/>
    </row>
    <row r="112" spans="1:12" ht="17.45" customHeight="1" x14ac:dyDescent="0.25">
      <c r="A112" s="15" t="str">
        <f>IF($G$6 = "", "",$G$6)</f>
        <v/>
      </c>
      <c r="B112" s="3"/>
      <c r="C112" s="3"/>
      <c r="D112" s="3"/>
      <c r="E112" s="3"/>
      <c r="F112" s="3"/>
      <c r="G112" s="3"/>
      <c r="H112" s="4"/>
      <c r="I112" s="19">
        <f>SUM(B112:H112)</f>
        <v>0</v>
      </c>
      <c r="J112" s="45"/>
    </row>
    <row r="113" spans="1:12" ht="17.45" customHeight="1" x14ac:dyDescent="0.25">
      <c r="A113" s="15"/>
      <c r="B113" s="17">
        <f>B109+7</f>
        <v>45823</v>
      </c>
      <c r="C113" s="17">
        <f>B113+1</f>
        <v>45824</v>
      </c>
      <c r="D113" s="17">
        <f t="shared" ref="D113:H113" si="27">C113+1</f>
        <v>45825</v>
      </c>
      <c r="E113" s="17">
        <f t="shared" si="27"/>
        <v>45826</v>
      </c>
      <c r="F113" s="17">
        <f t="shared" si="27"/>
        <v>45827</v>
      </c>
      <c r="G113" s="17">
        <f t="shared" si="27"/>
        <v>45828</v>
      </c>
      <c r="H113" s="18">
        <f t="shared" si="27"/>
        <v>45829</v>
      </c>
      <c r="I113" s="16"/>
      <c r="J113" s="32" t="str">
        <f>IF(J114&gt;D$4,"WWL Exceeded!","")</f>
        <v/>
      </c>
      <c r="L113" s="36" t="str">
        <f>IF(K118&gt;J$4, "Monthly Authorization Exceeded!","")</f>
        <v/>
      </c>
    </row>
    <row r="114" spans="1:12" ht="17.45" customHeight="1" x14ac:dyDescent="0.25">
      <c r="A114" s="15" t="str">
        <f>IF($G$4 = "", "",$G$4)</f>
        <v/>
      </c>
      <c r="B114" s="1"/>
      <c r="C114" s="1"/>
      <c r="D114" s="1"/>
      <c r="E114" s="1"/>
      <c r="F114" s="1"/>
      <c r="G114" s="1"/>
      <c r="H114" s="2"/>
      <c r="I114" s="19">
        <f>SUM(B114:H114)</f>
        <v>0</v>
      </c>
      <c r="J114" s="54">
        <f>SUM(I114:I116)</f>
        <v>0</v>
      </c>
      <c r="L114" s="36" t="str">
        <f>IF(K119&gt;J$5, "Monthly Authorization Exceeded!","")</f>
        <v/>
      </c>
    </row>
    <row r="115" spans="1:12" ht="17.45" customHeight="1" x14ac:dyDescent="0.25">
      <c r="A115" s="15" t="str">
        <f>IF($G$5 = "", "",$G$5)</f>
        <v/>
      </c>
      <c r="B115" s="1"/>
      <c r="C115" s="1"/>
      <c r="D115" s="1"/>
      <c r="E115" s="1"/>
      <c r="F115" s="1"/>
      <c r="G115" s="1"/>
      <c r="H115" s="2"/>
      <c r="I115" s="19">
        <f>SUM(B115:H115)</f>
        <v>0</v>
      </c>
      <c r="J115" s="55"/>
      <c r="L115" s="36" t="str">
        <f>IF(K120&gt;J$6, "Monthly Authorization Exceeded!","")</f>
        <v/>
      </c>
    </row>
    <row r="116" spans="1:12" ht="17.45" customHeight="1" x14ac:dyDescent="0.25">
      <c r="A116" s="15" t="str">
        <f>IF($G$6 = "", "",$G$6)</f>
        <v/>
      </c>
      <c r="B116" s="3"/>
      <c r="C116" s="3"/>
      <c r="D116" s="3"/>
      <c r="E116" s="3"/>
      <c r="F116" s="3"/>
      <c r="G116" s="3"/>
      <c r="H116" s="4"/>
      <c r="I116" s="19">
        <f>SUM(B116:H116)</f>
        <v>0</v>
      </c>
      <c r="J116" s="56"/>
    </row>
    <row r="117" spans="1:12" ht="17.45" customHeight="1" x14ac:dyDescent="0.25">
      <c r="A117" s="15"/>
      <c r="B117" s="17">
        <f>B113+7</f>
        <v>45830</v>
      </c>
      <c r="C117" s="17">
        <f>B117+1</f>
        <v>45831</v>
      </c>
      <c r="D117" s="17">
        <f t="shared" ref="D117:H117" si="28">C117+1</f>
        <v>45832</v>
      </c>
      <c r="E117" s="17">
        <f t="shared" si="28"/>
        <v>45833</v>
      </c>
      <c r="F117" s="17">
        <f t="shared" si="28"/>
        <v>45834</v>
      </c>
      <c r="G117" s="17">
        <f t="shared" si="28"/>
        <v>45835</v>
      </c>
      <c r="H117" s="18">
        <f t="shared" si="28"/>
        <v>45836</v>
      </c>
      <c r="I117" s="16"/>
      <c r="J117" s="32" t="str">
        <f>IF(J118&gt;D$4,"WWL Exceeded!","")</f>
        <v/>
      </c>
    </row>
    <row r="118" spans="1:12" ht="17.45" customHeight="1" x14ac:dyDescent="0.3">
      <c r="A118" s="15" t="str">
        <f>IF($G$4 = "", "",$G$4)</f>
        <v/>
      </c>
      <c r="B118" s="1"/>
      <c r="C118" s="1"/>
      <c r="D118" s="1"/>
      <c r="E118" s="1"/>
      <c r="F118" s="1"/>
      <c r="G118" s="1"/>
      <c r="H118" s="2"/>
      <c r="I118" s="19">
        <f>SUM(B118:H118)</f>
        <v>0</v>
      </c>
      <c r="J118" s="43">
        <f>SUM(I118:I120)</f>
        <v>0</v>
      </c>
      <c r="K118" s="38">
        <f>SUM(I106,I110,I114,I118,B123,C123)</f>
        <v>0</v>
      </c>
    </row>
    <row r="119" spans="1:12" ht="17.45" customHeight="1" x14ac:dyDescent="0.3">
      <c r="A119" s="15" t="str">
        <f>IF($G$5 = "", "",$G$5)</f>
        <v/>
      </c>
      <c r="B119" s="1"/>
      <c r="C119" s="1"/>
      <c r="D119" s="1"/>
      <c r="E119" s="1"/>
      <c r="F119" s="1"/>
      <c r="G119" s="1"/>
      <c r="H119" s="2"/>
      <c r="I119" s="19">
        <f>SUM(B119:H119)</f>
        <v>0</v>
      </c>
      <c r="J119" s="44"/>
      <c r="K119" s="34">
        <f>SUM(I107,I111,I115,I119,B124,C124)</f>
        <v>0</v>
      </c>
    </row>
    <row r="120" spans="1:12" ht="17.45" customHeight="1" x14ac:dyDescent="0.3">
      <c r="A120" s="15" t="str">
        <f>IF($G$6 = "", "",$G$6)</f>
        <v/>
      </c>
      <c r="B120" s="3"/>
      <c r="C120" s="3"/>
      <c r="D120" s="3"/>
      <c r="E120" s="3"/>
      <c r="F120" s="3"/>
      <c r="G120" s="3"/>
      <c r="H120" s="4"/>
      <c r="I120" s="19">
        <f>SUM(B120:H120)</f>
        <v>0</v>
      </c>
      <c r="J120" s="45"/>
      <c r="K120" s="35">
        <f>SUM(I108,I112,I116,I120,B125,C125)</f>
        <v>0</v>
      </c>
    </row>
    <row r="121" spans="1:12" ht="17.45" customHeight="1" x14ac:dyDescent="0.25">
      <c r="A121" s="15"/>
      <c r="B121" s="52">
        <v>45839</v>
      </c>
      <c r="C121" s="53"/>
      <c r="D121" s="53"/>
      <c r="E121" s="53"/>
      <c r="F121" s="53"/>
      <c r="G121" s="53"/>
      <c r="H121" s="53"/>
      <c r="I121" s="20"/>
      <c r="J121" s="20"/>
    </row>
    <row r="122" spans="1:12" ht="17.45" customHeight="1" x14ac:dyDescent="0.25">
      <c r="A122" s="15"/>
      <c r="B122" s="17">
        <f>B117+7</f>
        <v>45837</v>
      </c>
      <c r="C122" s="17">
        <f>B122+1</f>
        <v>45838</v>
      </c>
      <c r="D122" s="17">
        <f t="shared" ref="D122:H122" si="29">C122+1</f>
        <v>45839</v>
      </c>
      <c r="E122" s="17">
        <f t="shared" si="29"/>
        <v>45840</v>
      </c>
      <c r="F122" s="17">
        <f t="shared" si="29"/>
        <v>45841</v>
      </c>
      <c r="G122" s="17">
        <f t="shared" si="29"/>
        <v>45842</v>
      </c>
      <c r="H122" s="18">
        <f t="shared" si="29"/>
        <v>45843</v>
      </c>
      <c r="I122" s="16"/>
      <c r="J122" s="32" t="str">
        <f>IF(J123&gt;D$4,"WWL Exceeded!","")</f>
        <v/>
      </c>
    </row>
    <row r="123" spans="1:12" ht="17.45" customHeight="1" x14ac:dyDescent="0.25">
      <c r="A123" s="15" t="str">
        <f>IF($G$4 = "", "",$G$4)</f>
        <v/>
      </c>
      <c r="B123" s="1"/>
      <c r="C123" s="1"/>
      <c r="D123" s="1"/>
      <c r="E123" s="1"/>
      <c r="F123" s="1"/>
      <c r="G123" s="1"/>
      <c r="H123" s="2"/>
      <c r="I123" s="19">
        <f>SUM(B123:H123)</f>
        <v>0</v>
      </c>
      <c r="J123" s="43">
        <f>SUM(I123:I125)</f>
        <v>0</v>
      </c>
    </row>
    <row r="124" spans="1:12" ht="17.45" customHeight="1" x14ac:dyDescent="0.25">
      <c r="A124" s="15" t="str">
        <f>IF($G$5 = "", "",$G$5)</f>
        <v/>
      </c>
      <c r="B124" s="1"/>
      <c r="C124" s="1"/>
      <c r="D124" s="1"/>
      <c r="E124" s="1"/>
      <c r="F124" s="1"/>
      <c r="G124" s="1"/>
      <c r="H124" s="2"/>
      <c r="I124" s="19">
        <f>SUM(B124:H124)</f>
        <v>0</v>
      </c>
      <c r="J124" s="44"/>
    </row>
    <row r="125" spans="1:12" ht="17.45" customHeight="1" x14ac:dyDescent="0.25">
      <c r="A125" s="15" t="str">
        <f>IF($G$6 = "", "",$G$6)</f>
        <v/>
      </c>
      <c r="B125" s="3"/>
      <c r="C125" s="3"/>
      <c r="D125" s="3"/>
      <c r="E125" s="3"/>
      <c r="F125" s="3"/>
      <c r="G125" s="3"/>
      <c r="H125" s="4"/>
      <c r="I125" s="19">
        <f>SUM(B125:H125)</f>
        <v>0</v>
      </c>
      <c r="J125" s="45"/>
    </row>
    <row r="126" spans="1:12" ht="17.45" customHeight="1" x14ac:dyDescent="0.25">
      <c r="A126" s="15"/>
      <c r="B126" s="17">
        <f>B122+7</f>
        <v>45844</v>
      </c>
      <c r="C126" s="17">
        <f>B126+1</f>
        <v>45845</v>
      </c>
      <c r="D126" s="17">
        <f t="shared" ref="D126:H126" si="30">C126+1</f>
        <v>45846</v>
      </c>
      <c r="E126" s="17">
        <f t="shared" si="30"/>
        <v>45847</v>
      </c>
      <c r="F126" s="17">
        <f t="shared" si="30"/>
        <v>45848</v>
      </c>
      <c r="G126" s="17">
        <f t="shared" si="30"/>
        <v>45849</v>
      </c>
      <c r="H126" s="18">
        <f t="shared" si="30"/>
        <v>45850</v>
      </c>
      <c r="I126" s="16"/>
      <c r="J126" s="32" t="str">
        <f>IF(J127&gt;D$4,"WWL Exceeded!","")</f>
        <v/>
      </c>
    </row>
    <row r="127" spans="1:12" ht="17.45" customHeight="1" x14ac:dyDescent="0.25">
      <c r="A127" s="15" t="str">
        <f>IF($G$4 = "", "",$G$4)</f>
        <v/>
      </c>
      <c r="B127" s="1"/>
      <c r="C127" s="1"/>
      <c r="D127" s="1"/>
      <c r="E127" s="1"/>
      <c r="F127" s="1"/>
      <c r="G127" s="1"/>
      <c r="H127" s="2"/>
      <c r="I127" s="19">
        <f>SUM(B127:H127)</f>
        <v>0</v>
      </c>
      <c r="J127" s="43">
        <f>SUM(I127:I129)</f>
        <v>0</v>
      </c>
    </row>
    <row r="128" spans="1:12" ht="17.45" customHeight="1" x14ac:dyDescent="0.25">
      <c r="A128" s="15" t="str">
        <f>IF($G$5 = "", "",$G$5)</f>
        <v/>
      </c>
      <c r="B128" s="1"/>
      <c r="C128" s="1"/>
      <c r="D128" s="1"/>
      <c r="E128" s="1"/>
      <c r="F128" s="1"/>
      <c r="G128" s="1"/>
      <c r="H128" s="2"/>
      <c r="I128" s="19">
        <f>SUM(B128:H128)</f>
        <v>0</v>
      </c>
      <c r="J128" s="44"/>
    </row>
    <row r="129" spans="1:12" ht="17.45" customHeight="1" x14ac:dyDescent="0.25">
      <c r="A129" s="15" t="str">
        <f>IF($G$6 = "", "",$G$6)</f>
        <v/>
      </c>
      <c r="B129" s="3"/>
      <c r="C129" s="3"/>
      <c r="D129" s="3"/>
      <c r="E129" s="3"/>
      <c r="F129" s="3"/>
      <c r="G129" s="3"/>
      <c r="H129" s="4"/>
      <c r="I129" s="19">
        <f>SUM(B129:H129)</f>
        <v>0</v>
      </c>
      <c r="J129" s="45"/>
    </row>
    <row r="130" spans="1:12" ht="17.45" customHeight="1" x14ac:dyDescent="0.25">
      <c r="A130" s="15"/>
      <c r="B130" s="17">
        <f>B126+7</f>
        <v>45851</v>
      </c>
      <c r="C130" s="17">
        <f>B130+1</f>
        <v>45852</v>
      </c>
      <c r="D130" s="17">
        <f t="shared" ref="D130:H130" si="31">C130+1</f>
        <v>45853</v>
      </c>
      <c r="E130" s="17">
        <f t="shared" si="31"/>
        <v>45854</v>
      </c>
      <c r="F130" s="17">
        <f t="shared" si="31"/>
        <v>45855</v>
      </c>
      <c r="G130" s="17">
        <f t="shared" si="31"/>
        <v>45856</v>
      </c>
      <c r="H130" s="18">
        <f t="shared" si="31"/>
        <v>45857</v>
      </c>
      <c r="I130" s="16"/>
      <c r="J130" s="32" t="str">
        <f>IF(J131&gt;D$4,"WWL Exceeded!","")</f>
        <v/>
      </c>
    </row>
    <row r="131" spans="1:12" ht="17.45" customHeight="1" x14ac:dyDescent="0.25">
      <c r="A131" s="15" t="str">
        <f>IF($G$4 = "", "",$G$4)</f>
        <v/>
      </c>
      <c r="B131" s="1"/>
      <c r="C131" s="1"/>
      <c r="D131" s="1"/>
      <c r="E131" s="1"/>
      <c r="F131" s="1"/>
      <c r="G131" s="1"/>
      <c r="H131" s="2"/>
      <c r="I131" s="19">
        <f>SUM(B131:H131)</f>
        <v>0</v>
      </c>
      <c r="J131" s="43">
        <f>SUM(I131:I133)</f>
        <v>0</v>
      </c>
    </row>
    <row r="132" spans="1:12" ht="17.45" customHeight="1" x14ac:dyDescent="0.25">
      <c r="A132" s="15" t="str">
        <f>IF($G$5 = "", "",$G$5)</f>
        <v/>
      </c>
      <c r="B132" s="1"/>
      <c r="C132" s="1"/>
      <c r="D132" s="1"/>
      <c r="E132" s="1"/>
      <c r="F132" s="1"/>
      <c r="G132" s="1"/>
      <c r="H132" s="2"/>
      <c r="I132" s="19">
        <f>SUM(B132:H132)</f>
        <v>0</v>
      </c>
      <c r="J132" s="44"/>
    </row>
    <row r="133" spans="1:12" ht="17.45" customHeight="1" x14ac:dyDescent="0.25">
      <c r="A133" s="15" t="str">
        <f>IF($G$6 = "", "",$G$6)</f>
        <v/>
      </c>
      <c r="B133" s="3"/>
      <c r="C133" s="3"/>
      <c r="D133" s="3"/>
      <c r="E133" s="3"/>
      <c r="F133" s="3"/>
      <c r="G133" s="3"/>
      <c r="H133" s="4"/>
      <c r="I133" s="19">
        <f>SUM(B133:H133)</f>
        <v>0</v>
      </c>
      <c r="J133" s="45"/>
    </row>
    <row r="134" spans="1:12" ht="17.45" customHeight="1" x14ac:dyDescent="0.25">
      <c r="A134" s="15"/>
      <c r="B134" s="17">
        <f>B130+7</f>
        <v>45858</v>
      </c>
      <c r="C134" s="17">
        <f>B134+1</f>
        <v>45859</v>
      </c>
      <c r="D134" s="17">
        <f t="shared" ref="D134:H134" si="32">C134+1</f>
        <v>45860</v>
      </c>
      <c r="E134" s="17">
        <f t="shared" si="32"/>
        <v>45861</v>
      </c>
      <c r="F134" s="17">
        <f t="shared" si="32"/>
        <v>45862</v>
      </c>
      <c r="G134" s="17">
        <f t="shared" si="32"/>
        <v>45863</v>
      </c>
      <c r="H134" s="18">
        <f t="shared" si="32"/>
        <v>45864</v>
      </c>
      <c r="I134" s="16"/>
      <c r="J134" s="32" t="str">
        <f>IF(J135&gt;D$4,"WWL Exceeded!","")</f>
        <v/>
      </c>
      <c r="L134" s="36" t="str">
        <f>IF(K135&gt;J$4, "Monthly Authorization Exceeded!","")</f>
        <v/>
      </c>
    </row>
    <row r="135" spans="1:12" ht="17.45" customHeight="1" x14ac:dyDescent="0.3">
      <c r="A135" s="15" t="str">
        <f>IF($G$4 = "", "",$G$4)</f>
        <v/>
      </c>
      <c r="B135" s="1"/>
      <c r="C135" s="1"/>
      <c r="D135" s="1"/>
      <c r="E135" s="1"/>
      <c r="F135" s="1"/>
      <c r="G135" s="1"/>
      <c r="H135" s="2"/>
      <c r="I135" s="19">
        <f>SUM(B135:H135)</f>
        <v>0</v>
      </c>
      <c r="J135" s="54">
        <f>SUM(I135:I137)</f>
        <v>0</v>
      </c>
      <c r="K135" s="38">
        <f>SUM(D123,E123,F123,G123,H123,I127,I131,I135,B140,C140,D140,E140,F140)</f>
        <v>0</v>
      </c>
      <c r="L135" s="36" t="str">
        <f>IF(K136&gt;J$5, "Monthly Authorization Exceeded!","")</f>
        <v/>
      </c>
    </row>
    <row r="136" spans="1:12" ht="17.45" customHeight="1" x14ac:dyDescent="0.3">
      <c r="A136" s="15" t="str">
        <f>IF($G$5 = "", "",$G$5)</f>
        <v/>
      </c>
      <c r="B136" s="1"/>
      <c r="C136" s="1"/>
      <c r="D136" s="1"/>
      <c r="E136" s="1"/>
      <c r="F136" s="1"/>
      <c r="G136" s="1"/>
      <c r="H136" s="2"/>
      <c r="I136" s="19">
        <f>SUM(B136:H136)</f>
        <v>0</v>
      </c>
      <c r="J136" s="55"/>
      <c r="K136" s="34">
        <f>SUM(D124,E124,F124,G124,H124,I128,I132,I136,B141:F141)</f>
        <v>0</v>
      </c>
      <c r="L136" s="36" t="str">
        <f>IF(K137&gt;J$6, "Monthly Authorization Exceeded!","")</f>
        <v/>
      </c>
    </row>
    <row r="137" spans="1:12" ht="17.45" customHeight="1" x14ac:dyDescent="0.3">
      <c r="A137" s="15" t="str">
        <f>IF($G$6 = "", "",$G$6)</f>
        <v/>
      </c>
      <c r="B137" s="3"/>
      <c r="C137" s="3"/>
      <c r="D137" s="3"/>
      <c r="E137" s="3"/>
      <c r="F137" s="3"/>
      <c r="G137" s="3"/>
      <c r="H137" s="4"/>
      <c r="I137" s="19">
        <f>SUM(B137:H137)</f>
        <v>0</v>
      </c>
      <c r="J137" s="56"/>
      <c r="K137" s="35">
        <f>SUM(D125:H125,I129,I133,I137,B142:F142)</f>
        <v>0</v>
      </c>
    </row>
    <row r="138" spans="1:12" ht="17.45" customHeight="1" x14ac:dyDescent="0.25">
      <c r="A138" s="15"/>
      <c r="B138" s="52">
        <v>45870</v>
      </c>
      <c r="C138" s="53"/>
      <c r="D138" s="53"/>
      <c r="E138" s="53"/>
      <c r="F138" s="53"/>
      <c r="G138" s="53"/>
      <c r="H138" s="53"/>
      <c r="I138" s="20"/>
      <c r="J138" s="20"/>
    </row>
    <row r="139" spans="1:12" ht="17.45" customHeight="1" x14ac:dyDescent="0.25">
      <c r="A139" s="15"/>
      <c r="B139" s="17">
        <f>B134+7</f>
        <v>45865</v>
      </c>
      <c r="C139" s="17">
        <f>B139+1</f>
        <v>45866</v>
      </c>
      <c r="D139" s="17">
        <f t="shared" ref="D139:H139" si="33">C139+1</f>
        <v>45867</v>
      </c>
      <c r="E139" s="17">
        <f t="shared" si="33"/>
        <v>45868</v>
      </c>
      <c r="F139" s="17">
        <f t="shared" si="33"/>
        <v>45869</v>
      </c>
      <c r="G139" s="17">
        <f t="shared" si="33"/>
        <v>45870</v>
      </c>
      <c r="H139" s="18">
        <f t="shared" si="33"/>
        <v>45871</v>
      </c>
      <c r="I139" s="16"/>
      <c r="J139" s="32" t="str">
        <f>IF(J140&gt;D$4,"WWL Exceeded!","")</f>
        <v/>
      </c>
    </row>
    <row r="140" spans="1:12" ht="17.45" customHeight="1" x14ac:dyDescent="0.25">
      <c r="A140" s="15" t="str">
        <f>IF($G$4 = "", "",$G$4)</f>
        <v/>
      </c>
      <c r="B140" s="1"/>
      <c r="C140" s="1"/>
      <c r="D140" s="1"/>
      <c r="E140" s="1"/>
      <c r="F140" s="1"/>
      <c r="G140" s="1"/>
      <c r="H140" s="2"/>
      <c r="I140" s="19">
        <f>SUM(B140:H140)</f>
        <v>0</v>
      </c>
      <c r="J140" s="43">
        <f>SUM(I140:I142)</f>
        <v>0</v>
      </c>
    </row>
    <row r="141" spans="1:12" ht="17.45" customHeight="1" x14ac:dyDescent="0.25">
      <c r="A141" s="15" t="str">
        <f>IF($G$5 = "", "",$G$5)</f>
        <v/>
      </c>
      <c r="B141" s="1"/>
      <c r="C141" s="1"/>
      <c r="D141" s="1"/>
      <c r="E141" s="1"/>
      <c r="F141" s="1"/>
      <c r="G141" s="1"/>
      <c r="H141" s="2"/>
      <c r="I141" s="19">
        <f>SUM(B141:H141)</f>
        <v>0</v>
      </c>
      <c r="J141" s="44"/>
    </row>
    <row r="142" spans="1:12" ht="17.45" customHeight="1" x14ac:dyDescent="0.25">
      <c r="A142" s="15" t="str">
        <f>IF($G$6 = "", "",$G$6)</f>
        <v/>
      </c>
      <c r="B142" s="3"/>
      <c r="C142" s="3"/>
      <c r="D142" s="3"/>
      <c r="E142" s="3"/>
      <c r="F142" s="3"/>
      <c r="G142" s="3"/>
      <c r="H142" s="4"/>
      <c r="I142" s="19">
        <f>SUM(B142:H142)</f>
        <v>0</v>
      </c>
      <c r="J142" s="45"/>
    </row>
    <row r="143" spans="1:12" ht="17.45" customHeight="1" x14ac:dyDescent="0.25">
      <c r="A143" s="15"/>
      <c r="B143" s="17">
        <f>B139+7</f>
        <v>45872</v>
      </c>
      <c r="C143" s="17">
        <f>B143+1</f>
        <v>45873</v>
      </c>
      <c r="D143" s="17">
        <f t="shared" ref="D143:H143" si="34">C143+1</f>
        <v>45874</v>
      </c>
      <c r="E143" s="17">
        <f t="shared" si="34"/>
        <v>45875</v>
      </c>
      <c r="F143" s="17">
        <f t="shared" si="34"/>
        <v>45876</v>
      </c>
      <c r="G143" s="17">
        <f t="shared" si="34"/>
        <v>45877</v>
      </c>
      <c r="H143" s="18">
        <f t="shared" si="34"/>
        <v>45878</v>
      </c>
      <c r="I143" s="16"/>
      <c r="J143" s="32" t="str">
        <f>IF(J144&gt;D$4,"WWL Exceeded!","")</f>
        <v/>
      </c>
    </row>
    <row r="144" spans="1:12" ht="17.45" customHeight="1" x14ac:dyDescent="0.25">
      <c r="A144" s="15" t="str">
        <f>IF($G$4 = "", "",$G$4)</f>
        <v/>
      </c>
      <c r="B144" s="1"/>
      <c r="C144" s="1"/>
      <c r="D144" s="1"/>
      <c r="E144" s="1"/>
      <c r="F144" s="1"/>
      <c r="G144" s="1"/>
      <c r="H144" s="2"/>
      <c r="I144" s="19">
        <f>SUM(B144:H144)</f>
        <v>0</v>
      </c>
      <c r="J144" s="43">
        <f>SUM(I144:I146)</f>
        <v>0</v>
      </c>
    </row>
    <row r="145" spans="1:12" ht="17.45" customHeight="1" x14ac:dyDescent="0.25">
      <c r="A145" s="15" t="str">
        <f>IF($G$5 = "", "",$G$5)</f>
        <v/>
      </c>
      <c r="B145" s="1"/>
      <c r="C145" s="1"/>
      <c r="D145" s="1"/>
      <c r="E145" s="1"/>
      <c r="F145" s="1"/>
      <c r="G145" s="1"/>
      <c r="H145" s="2"/>
      <c r="I145" s="19">
        <f>SUM(B145:H145)</f>
        <v>0</v>
      </c>
      <c r="J145" s="44"/>
    </row>
    <row r="146" spans="1:12" ht="17.45" customHeight="1" x14ac:dyDescent="0.25">
      <c r="A146" s="15" t="str">
        <f>IF($G$6 = "", "",$G$6)</f>
        <v/>
      </c>
      <c r="B146" s="3"/>
      <c r="C146" s="3"/>
      <c r="D146" s="3"/>
      <c r="E146" s="3"/>
      <c r="F146" s="3"/>
      <c r="G146" s="3"/>
      <c r="H146" s="4"/>
      <c r="I146" s="19">
        <f>SUM(B146:H146)</f>
        <v>0</v>
      </c>
      <c r="J146" s="45"/>
    </row>
    <row r="147" spans="1:12" ht="17.45" customHeight="1" x14ac:dyDescent="0.25">
      <c r="A147" s="15"/>
      <c r="B147" s="17">
        <f>B143+7</f>
        <v>45879</v>
      </c>
      <c r="C147" s="17">
        <f>B147+1</f>
        <v>45880</v>
      </c>
      <c r="D147" s="17">
        <f t="shared" ref="D147:H147" si="35">C147+1</f>
        <v>45881</v>
      </c>
      <c r="E147" s="17">
        <f t="shared" si="35"/>
        <v>45882</v>
      </c>
      <c r="F147" s="17">
        <f t="shared" si="35"/>
        <v>45883</v>
      </c>
      <c r="G147" s="17">
        <f t="shared" si="35"/>
        <v>45884</v>
      </c>
      <c r="H147" s="18">
        <f t="shared" si="35"/>
        <v>45885</v>
      </c>
      <c r="I147" s="16"/>
      <c r="J147" s="32" t="str">
        <f>IF(J148&gt;D$4,"WWL Exceeded!","")</f>
        <v/>
      </c>
    </row>
    <row r="148" spans="1:12" ht="17.45" customHeight="1" x14ac:dyDescent="0.25">
      <c r="A148" s="15" t="str">
        <f>IF($G$4 = "", "",$G$4)</f>
        <v/>
      </c>
      <c r="B148" s="1"/>
      <c r="C148" s="1"/>
      <c r="D148" s="1"/>
      <c r="E148" s="1"/>
      <c r="F148" s="1"/>
      <c r="G148" s="1"/>
      <c r="H148" s="2"/>
      <c r="I148" s="19">
        <f>SUM(B148:H148)</f>
        <v>0</v>
      </c>
      <c r="J148" s="43">
        <f>SUM(I148:I150)</f>
        <v>0</v>
      </c>
    </row>
    <row r="149" spans="1:12" ht="17.45" customHeight="1" x14ac:dyDescent="0.25">
      <c r="A149" s="15" t="str">
        <f>IF($G$5 = "", "",$G$5)</f>
        <v/>
      </c>
      <c r="B149" s="1"/>
      <c r="C149" s="1"/>
      <c r="D149" s="1"/>
      <c r="E149" s="1"/>
      <c r="F149" s="1"/>
      <c r="G149" s="1"/>
      <c r="H149" s="2"/>
      <c r="I149" s="19">
        <f>SUM(B149:H149)</f>
        <v>0</v>
      </c>
      <c r="J149" s="44"/>
    </row>
    <row r="150" spans="1:12" ht="17.45" customHeight="1" x14ac:dyDescent="0.25">
      <c r="A150" s="15" t="str">
        <f>IF($G$6 = "", "",$G$6)</f>
        <v/>
      </c>
      <c r="B150" s="3"/>
      <c r="C150" s="3"/>
      <c r="D150" s="3"/>
      <c r="E150" s="3"/>
      <c r="F150" s="3"/>
      <c r="G150" s="3"/>
      <c r="H150" s="4"/>
      <c r="I150" s="19">
        <f>SUM(B150:H150)</f>
        <v>0</v>
      </c>
      <c r="J150" s="45"/>
    </row>
    <row r="151" spans="1:12" ht="17.45" customHeight="1" x14ac:dyDescent="0.25">
      <c r="A151" s="15"/>
      <c r="B151" s="17">
        <f>B147+7</f>
        <v>45886</v>
      </c>
      <c r="C151" s="17">
        <f>B151+1</f>
        <v>45887</v>
      </c>
      <c r="D151" s="17">
        <f t="shared" ref="D151:H151" si="36">C151+1</f>
        <v>45888</v>
      </c>
      <c r="E151" s="17">
        <f t="shared" si="36"/>
        <v>45889</v>
      </c>
      <c r="F151" s="17">
        <f t="shared" si="36"/>
        <v>45890</v>
      </c>
      <c r="G151" s="17">
        <f t="shared" si="36"/>
        <v>45891</v>
      </c>
      <c r="H151" s="18">
        <f t="shared" si="36"/>
        <v>45892</v>
      </c>
      <c r="I151" s="16"/>
      <c r="J151" s="32" t="str">
        <f>IF(J152&gt;D$4,"WWL Exceeded!","")</f>
        <v/>
      </c>
      <c r="L151" s="36" t="str">
        <f>IF(K156&gt;J$4, "Monthly Authorization Exceeded!","")</f>
        <v/>
      </c>
    </row>
    <row r="152" spans="1:12" ht="17.45" customHeight="1" x14ac:dyDescent="0.25">
      <c r="A152" s="15" t="str">
        <f>IF($G$4 = "", "",$G$4)</f>
        <v/>
      </c>
      <c r="B152" s="1"/>
      <c r="C152" s="1"/>
      <c r="D152" s="1"/>
      <c r="E152" s="1"/>
      <c r="F152" s="1"/>
      <c r="G152" s="1"/>
      <c r="H152" s="2"/>
      <c r="I152" s="19">
        <f>SUM(B152:H152)</f>
        <v>0</v>
      </c>
      <c r="J152" s="54">
        <f>SUM(I152:I154)</f>
        <v>0</v>
      </c>
      <c r="L152" s="36" t="str">
        <f>IF(K157&gt;J$5, "Monthly Authorization Exceeded!","")</f>
        <v/>
      </c>
    </row>
    <row r="153" spans="1:12" ht="17.45" customHeight="1" x14ac:dyDescent="0.25">
      <c r="A153" s="15" t="str">
        <f>IF($G$5 = "", "",$G$5)</f>
        <v/>
      </c>
      <c r="B153" s="1"/>
      <c r="C153" s="1"/>
      <c r="D153" s="1"/>
      <c r="E153" s="1"/>
      <c r="F153" s="1"/>
      <c r="G153" s="1"/>
      <c r="H153" s="2"/>
      <c r="I153" s="19">
        <f>SUM(B153:H153)</f>
        <v>0</v>
      </c>
      <c r="J153" s="55"/>
      <c r="L153" s="36" t="str">
        <f>IF(K158&gt;J$6, "Monthly Authorization Exceeded!","")</f>
        <v/>
      </c>
    </row>
    <row r="154" spans="1:12" ht="17.45" customHeight="1" x14ac:dyDescent="0.25">
      <c r="A154" s="15" t="str">
        <f>IF($G$6 = "", "",$G$6)</f>
        <v/>
      </c>
      <c r="B154" s="3"/>
      <c r="C154" s="3"/>
      <c r="D154" s="3"/>
      <c r="E154" s="3"/>
      <c r="F154" s="3"/>
      <c r="G154" s="3"/>
      <c r="H154" s="4"/>
      <c r="I154" s="19">
        <f>SUM(B154:H154)</f>
        <v>0</v>
      </c>
      <c r="J154" s="56"/>
    </row>
    <row r="155" spans="1:12" ht="17.45" customHeight="1" x14ac:dyDescent="0.25">
      <c r="A155" s="15"/>
      <c r="B155" s="17">
        <f>B151+7</f>
        <v>45893</v>
      </c>
      <c r="C155" s="17">
        <f>B155+1</f>
        <v>45894</v>
      </c>
      <c r="D155" s="17">
        <f t="shared" ref="D155:H155" si="37">C155+1</f>
        <v>45895</v>
      </c>
      <c r="E155" s="17">
        <f t="shared" si="37"/>
        <v>45896</v>
      </c>
      <c r="F155" s="17">
        <f t="shared" si="37"/>
        <v>45897</v>
      </c>
      <c r="G155" s="17">
        <f t="shared" si="37"/>
        <v>45898</v>
      </c>
      <c r="H155" s="18">
        <f t="shared" si="37"/>
        <v>45899</v>
      </c>
      <c r="I155" s="16"/>
      <c r="J155" s="32" t="str">
        <f>IF(J156&gt;D$4,"WWL Exceeded!","")</f>
        <v/>
      </c>
    </row>
    <row r="156" spans="1:12" ht="17.45" customHeight="1" x14ac:dyDescent="0.3">
      <c r="A156" s="15" t="str">
        <f>IF($G$4 = "", "",$G$4)</f>
        <v/>
      </c>
      <c r="B156" s="1"/>
      <c r="C156" s="1"/>
      <c r="D156" s="1"/>
      <c r="E156" s="1"/>
      <c r="F156" s="1"/>
      <c r="G156" s="1"/>
      <c r="H156" s="2"/>
      <c r="I156" s="19">
        <f>SUM(B156:H156)</f>
        <v>0</v>
      </c>
      <c r="J156" s="43">
        <f>SUM(I156:I158)</f>
        <v>0</v>
      </c>
      <c r="K156" s="38">
        <f>SUM(G140:H140,I144,I148,I152,I156,B161)</f>
        <v>0</v>
      </c>
    </row>
    <row r="157" spans="1:12" ht="17.45" customHeight="1" x14ac:dyDescent="0.3">
      <c r="A157" s="15" t="str">
        <f>IF($G$5 = "", "",$G$5)</f>
        <v/>
      </c>
      <c r="B157" s="1"/>
      <c r="C157" s="1"/>
      <c r="D157" s="1"/>
      <c r="E157" s="1"/>
      <c r="F157" s="1"/>
      <c r="G157" s="1"/>
      <c r="H157" s="2"/>
      <c r="I157" s="19">
        <f>SUM(B157:H157)</f>
        <v>0</v>
      </c>
      <c r="J157" s="44"/>
      <c r="K157" s="34">
        <f>SUM(G141:H141,I145,I149,I153,I157,B162)</f>
        <v>0</v>
      </c>
    </row>
    <row r="158" spans="1:12" ht="17.45" customHeight="1" x14ac:dyDescent="0.3">
      <c r="A158" s="15" t="str">
        <f>IF($G$6 = "", "",$G$6)</f>
        <v/>
      </c>
      <c r="B158" s="3"/>
      <c r="C158" s="3"/>
      <c r="D158" s="3"/>
      <c r="E158" s="3"/>
      <c r="F158" s="3"/>
      <c r="G158" s="3"/>
      <c r="H158" s="4"/>
      <c r="I158" s="19">
        <f>SUM(B158:H158)</f>
        <v>0</v>
      </c>
      <c r="J158" s="45"/>
      <c r="K158" s="35">
        <f>SUM(G142:H142,I146,I150,I154,I158,B161)</f>
        <v>0</v>
      </c>
    </row>
    <row r="159" spans="1:12" ht="17.45" customHeight="1" x14ac:dyDescent="0.25">
      <c r="A159" s="15"/>
      <c r="B159" s="52">
        <v>45901</v>
      </c>
      <c r="C159" s="53"/>
      <c r="D159" s="53"/>
      <c r="E159" s="53"/>
      <c r="F159" s="53"/>
      <c r="G159" s="53"/>
      <c r="H159" s="53"/>
      <c r="I159" s="20"/>
      <c r="J159" s="20"/>
    </row>
    <row r="160" spans="1:12" ht="17.45" customHeight="1" x14ac:dyDescent="0.25">
      <c r="A160" s="15"/>
      <c r="B160" s="17">
        <f>B155+7</f>
        <v>45900</v>
      </c>
      <c r="C160" s="17">
        <f>B160+1</f>
        <v>45901</v>
      </c>
      <c r="D160" s="17">
        <f t="shared" ref="D160:H160" si="38">C160+1</f>
        <v>45902</v>
      </c>
      <c r="E160" s="17">
        <f t="shared" si="38"/>
        <v>45903</v>
      </c>
      <c r="F160" s="17">
        <f t="shared" si="38"/>
        <v>45904</v>
      </c>
      <c r="G160" s="17">
        <f t="shared" si="38"/>
        <v>45905</v>
      </c>
      <c r="H160" s="18">
        <f t="shared" si="38"/>
        <v>45906</v>
      </c>
      <c r="I160" s="16"/>
      <c r="J160" s="32" t="str">
        <f>IF(J161&gt;D$4,"WWL Exceeded!","")</f>
        <v/>
      </c>
    </row>
    <row r="161" spans="1:12" ht="17.45" customHeight="1" x14ac:dyDescent="0.25">
      <c r="A161" s="15" t="str">
        <f>IF($G$4 = "", "",$G$4)</f>
        <v/>
      </c>
      <c r="B161" s="1"/>
      <c r="C161" s="1"/>
      <c r="D161" s="1"/>
      <c r="E161" s="1"/>
      <c r="F161" s="1"/>
      <c r="G161" s="1"/>
      <c r="H161" s="2"/>
      <c r="I161" s="19">
        <f>SUM(B161:H161)</f>
        <v>0</v>
      </c>
      <c r="J161" s="43">
        <f>SUM(I161:I163)</f>
        <v>0</v>
      </c>
    </row>
    <row r="162" spans="1:12" ht="17.45" customHeight="1" x14ac:dyDescent="0.25">
      <c r="A162" s="15" t="str">
        <f>IF($G$5 = "", "",$G$5)</f>
        <v/>
      </c>
      <c r="B162" s="1"/>
      <c r="C162" s="1"/>
      <c r="D162" s="1"/>
      <c r="E162" s="1"/>
      <c r="F162" s="1"/>
      <c r="G162" s="1"/>
      <c r="H162" s="2"/>
      <c r="I162" s="19">
        <f>SUM(B162:H162)</f>
        <v>0</v>
      </c>
      <c r="J162" s="44"/>
    </row>
    <row r="163" spans="1:12" ht="17.45" customHeight="1" x14ac:dyDescent="0.25">
      <c r="A163" s="15" t="str">
        <f>IF($G$6 = "", "",$G$6)</f>
        <v/>
      </c>
      <c r="B163" s="3"/>
      <c r="C163" s="3"/>
      <c r="D163" s="3"/>
      <c r="E163" s="3"/>
      <c r="F163" s="3"/>
      <c r="G163" s="3"/>
      <c r="H163" s="4"/>
      <c r="I163" s="19">
        <f>SUM(B163:H163)</f>
        <v>0</v>
      </c>
      <c r="J163" s="45"/>
    </row>
    <row r="164" spans="1:12" ht="17.45" customHeight="1" x14ac:dyDescent="0.25">
      <c r="A164" s="15"/>
      <c r="B164" s="17">
        <f>B160+7</f>
        <v>45907</v>
      </c>
      <c r="C164" s="17">
        <f>B164+1</f>
        <v>45908</v>
      </c>
      <c r="D164" s="17">
        <f t="shared" ref="D164:H164" si="39">C164+1</f>
        <v>45909</v>
      </c>
      <c r="E164" s="17">
        <f t="shared" si="39"/>
        <v>45910</v>
      </c>
      <c r="F164" s="17">
        <f t="shared" si="39"/>
        <v>45911</v>
      </c>
      <c r="G164" s="17">
        <f t="shared" si="39"/>
        <v>45912</v>
      </c>
      <c r="H164" s="18">
        <f t="shared" si="39"/>
        <v>45913</v>
      </c>
      <c r="I164" s="16"/>
      <c r="J164" s="32" t="str">
        <f>IF(J165&gt;D$4,"WWL Exceeded!","")</f>
        <v/>
      </c>
    </row>
    <row r="165" spans="1:12" ht="17.45" customHeight="1" x14ac:dyDescent="0.25">
      <c r="A165" s="15" t="str">
        <f>IF($G$4 = "", "",$G$4)</f>
        <v/>
      </c>
      <c r="B165" s="1"/>
      <c r="C165" s="1"/>
      <c r="D165" s="1"/>
      <c r="E165" s="1"/>
      <c r="F165" s="1"/>
      <c r="G165" s="1"/>
      <c r="H165" s="2"/>
      <c r="I165" s="19">
        <f>SUM(B165:H165)</f>
        <v>0</v>
      </c>
      <c r="J165" s="43">
        <f>SUM(I165:I167)</f>
        <v>0</v>
      </c>
    </row>
    <row r="166" spans="1:12" ht="17.45" customHeight="1" x14ac:dyDescent="0.25">
      <c r="A166" s="15" t="str">
        <f>IF($G$5 = "", "",$G$5)</f>
        <v/>
      </c>
      <c r="B166" s="1"/>
      <c r="C166" s="1"/>
      <c r="D166" s="1"/>
      <c r="E166" s="1"/>
      <c r="F166" s="1"/>
      <c r="G166" s="1"/>
      <c r="H166" s="2"/>
      <c r="I166" s="19">
        <f>SUM(B166:H166)</f>
        <v>0</v>
      </c>
      <c r="J166" s="44"/>
    </row>
    <row r="167" spans="1:12" ht="17.45" customHeight="1" x14ac:dyDescent="0.25">
      <c r="A167" s="15" t="str">
        <f>IF($G$6 = "", "",$G$6)</f>
        <v/>
      </c>
      <c r="B167" s="3"/>
      <c r="C167" s="3"/>
      <c r="D167" s="3"/>
      <c r="E167" s="3"/>
      <c r="F167" s="3"/>
      <c r="G167" s="3"/>
      <c r="H167" s="4"/>
      <c r="I167" s="19">
        <f>SUM(B167:H167)</f>
        <v>0</v>
      </c>
      <c r="J167" s="45"/>
    </row>
    <row r="168" spans="1:12" ht="17.45" customHeight="1" x14ac:dyDescent="0.25">
      <c r="A168" s="15"/>
      <c r="B168" s="17">
        <f>B164+7</f>
        <v>45914</v>
      </c>
      <c r="C168" s="17">
        <f>B168+1</f>
        <v>45915</v>
      </c>
      <c r="D168" s="17">
        <f t="shared" ref="D168:H168" si="40">C168+1</f>
        <v>45916</v>
      </c>
      <c r="E168" s="17">
        <f t="shared" si="40"/>
        <v>45917</v>
      </c>
      <c r="F168" s="17">
        <f t="shared" si="40"/>
        <v>45918</v>
      </c>
      <c r="G168" s="17">
        <f t="shared" si="40"/>
        <v>45919</v>
      </c>
      <c r="H168" s="18">
        <f t="shared" si="40"/>
        <v>45920</v>
      </c>
      <c r="I168" s="16"/>
      <c r="J168" s="32" t="str">
        <f>IF(J169&gt;D$4,"WWL Exceeded!","")</f>
        <v/>
      </c>
    </row>
    <row r="169" spans="1:12" ht="17.45" customHeight="1" x14ac:dyDescent="0.25">
      <c r="A169" s="15" t="str">
        <f>IF($G$4 = "", "",$G$4)</f>
        <v/>
      </c>
      <c r="B169" s="1"/>
      <c r="C169" s="1"/>
      <c r="D169" s="1"/>
      <c r="E169" s="1"/>
      <c r="F169" s="1"/>
      <c r="G169" s="1"/>
      <c r="H169" s="2"/>
      <c r="I169" s="19">
        <f>SUM(B169:H169)</f>
        <v>0</v>
      </c>
      <c r="J169" s="43">
        <f>SUM(I169:I171)</f>
        <v>0</v>
      </c>
    </row>
    <row r="170" spans="1:12" ht="17.45" customHeight="1" x14ac:dyDescent="0.25">
      <c r="A170" s="15" t="str">
        <f>IF($G$5 = "", "",$G$5)</f>
        <v/>
      </c>
      <c r="B170" s="1"/>
      <c r="C170" s="1"/>
      <c r="D170" s="1"/>
      <c r="E170" s="1"/>
      <c r="F170" s="1"/>
      <c r="G170" s="1"/>
      <c r="H170" s="2"/>
      <c r="I170" s="19">
        <f>SUM(B170:H170)</f>
        <v>0</v>
      </c>
      <c r="J170" s="44"/>
    </row>
    <row r="171" spans="1:12" ht="17.45" customHeight="1" x14ac:dyDescent="0.25">
      <c r="A171" s="15" t="str">
        <f>IF($G$6 = "", "",$G$6)</f>
        <v/>
      </c>
      <c r="B171" s="3"/>
      <c r="C171" s="3"/>
      <c r="D171" s="3"/>
      <c r="E171" s="3"/>
      <c r="F171" s="3"/>
      <c r="G171" s="3"/>
      <c r="H171" s="4"/>
      <c r="I171" s="19">
        <f>SUM(B171:H171)</f>
        <v>0</v>
      </c>
      <c r="J171" s="45"/>
    </row>
    <row r="172" spans="1:12" ht="17.45" customHeight="1" x14ac:dyDescent="0.25">
      <c r="A172" s="15"/>
      <c r="B172" s="17">
        <f>B168+7</f>
        <v>45921</v>
      </c>
      <c r="C172" s="17">
        <f>B172+1</f>
        <v>45922</v>
      </c>
      <c r="D172" s="17">
        <f t="shared" ref="D172:H172" si="41">C172+1</f>
        <v>45923</v>
      </c>
      <c r="E172" s="17">
        <f t="shared" si="41"/>
        <v>45924</v>
      </c>
      <c r="F172" s="17">
        <f t="shared" si="41"/>
        <v>45925</v>
      </c>
      <c r="G172" s="17">
        <f t="shared" si="41"/>
        <v>45926</v>
      </c>
      <c r="H172" s="18">
        <f t="shared" si="41"/>
        <v>45927</v>
      </c>
      <c r="I172" s="16"/>
      <c r="J172" s="32" t="str">
        <f>IF(J173&gt;D$4,"WWL Exceeded!","")</f>
        <v/>
      </c>
      <c r="L172" s="36" t="str">
        <f>IF(K173&gt;J$4, "Monthly Authorization Exceeded!","")</f>
        <v/>
      </c>
    </row>
    <row r="173" spans="1:12" ht="17.45" customHeight="1" x14ac:dyDescent="0.3">
      <c r="A173" s="15" t="str">
        <f>IF($G$4 = "", "",$G$4)</f>
        <v/>
      </c>
      <c r="B173" s="1"/>
      <c r="C173" s="1"/>
      <c r="D173" s="1"/>
      <c r="E173" s="1"/>
      <c r="F173" s="1"/>
      <c r="G173" s="1"/>
      <c r="H173" s="2"/>
      <c r="I173" s="19">
        <f>SUM(B173:H173)</f>
        <v>0</v>
      </c>
      <c r="J173" s="54">
        <f>SUM(I173:I175)</f>
        <v>0</v>
      </c>
      <c r="K173" s="38">
        <f>SUM(C161:H161,I165,I169,I173,B178:D178)</f>
        <v>0</v>
      </c>
      <c r="L173" s="36" t="str">
        <f>IF(K174&gt;J$5, "Monthly Authorization Exceeded!","")</f>
        <v/>
      </c>
    </row>
    <row r="174" spans="1:12" ht="17.45" customHeight="1" x14ac:dyDescent="0.3">
      <c r="A174" s="15" t="str">
        <f>IF($G$5 = "", "",$G$5)</f>
        <v/>
      </c>
      <c r="B174" s="1"/>
      <c r="C174" s="1"/>
      <c r="D174" s="1"/>
      <c r="E174" s="1"/>
      <c r="F174" s="1"/>
      <c r="G174" s="1"/>
      <c r="H174" s="2"/>
      <c r="I174" s="19">
        <f>SUM(B174:H174)</f>
        <v>0</v>
      </c>
      <c r="J174" s="55"/>
      <c r="K174" s="34">
        <f>SUM(C162:H162,I166,I170,I174,B179:D179)</f>
        <v>0</v>
      </c>
      <c r="L174" s="36" t="str">
        <f>IF(K175&gt;J$6, "Monthly Authorization Exceeded!","")</f>
        <v/>
      </c>
    </row>
    <row r="175" spans="1:12" ht="17.45" customHeight="1" x14ac:dyDescent="0.3">
      <c r="A175" s="15" t="str">
        <f>IF($G$6 = "", "",$G$6)</f>
        <v/>
      </c>
      <c r="B175" s="3"/>
      <c r="C175" s="3"/>
      <c r="D175" s="3"/>
      <c r="E175" s="3"/>
      <c r="F175" s="3"/>
      <c r="G175" s="3"/>
      <c r="H175" s="4"/>
      <c r="I175" s="19">
        <f>SUM(B175:H175)</f>
        <v>0</v>
      </c>
      <c r="J175" s="56"/>
      <c r="K175" s="35">
        <f>SUM(C163:H163,I167,I171,I175,B180:D180)</f>
        <v>0</v>
      </c>
    </row>
    <row r="176" spans="1:12" ht="17.45" customHeight="1" x14ac:dyDescent="0.25">
      <c r="A176" s="15"/>
      <c r="B176" s="52">
        <v>45931</v>
      </c>
      <c r="C176" s="53"/>
      <c r="D176" s="53"/>
      <c r="E176" s="53"/>
      <c r="F176" s="53"/>
      <c r="G176" s="53"/>
      <c r="H176" s="53"/>
      <c r="I176" s="20"/>
      <c r="J176" s="20"/>
    </row>
    <row r="177" spans="1:12" ht="17.45" customHeight="1" x14ac:dyDescent="0.25">
      <c r="A177" s="15"/>
      <c r="B177" s="17">
        <f>B172+7</f>
        <v>45928</v>
      </c>
      <c r="C177" s="17">
        <f>B177+1</f>
        <v>45929</v>
      </c>
      <c r="D177" s="17">
        <f t="shared" ref="D177:H177" si="42">C177+1</f>
        <v>45930</v>
      </c>
      <c r="E177" s="17">
        <f t="shared" si="42"/>
        <v>45931</v>
      </c>
      <c r="F177" s="17">
        <f t="shared" si="42"/>
        <v>45932</v>
      </c>
      <c r="G177" s="17">
        <f t="shared" si="42"/>
        <v>45933</v>
      </c>
      <c r="H177" s="18">
        <f t="shared" si="42"/>
        <v>45934</v>
      </c>
      <c r="I177" s="16"/>
      <c r="J177" s="32" t="str">
        <f>IF(J178&gt;D$4,"WWL Exceeded!","")</f>
        <v/>
      </c>
    </row>
    <row r="178" spans="1:12" ht="17.45" customHeight="1" x14ac:dyDescent="0.25">
      <c r="A178" s="15" t="str">
        <f>IF($G$4 = "", "",$G$4)</f>
        <v/>
      </c>
      <c r="B178" s="1"/>
      <c r="C178" s="1"/>
      <c r="D178" s="1"/>
      <c r="E178" s="1"/>
      <c r="F178" s="1"/>
      <c r="G178" s="1"/>
      <c r="H178" s="2"/>
      <c r="I178" s="19">
        <f>SUM(B178:H178)</f>
        <v>0</v>
      </c>
      <c r="J178" s="43">
        <f>SUM(I178:I180)</f>
        <v>0</v>
      </c>
    </row>
    <row r="179" spans="1:12" ht="17.45" customHeight="1" x14ac:dyDescent="0.25">
      <c r="A179" s="15" t="str">
        <f>IF($G$5 = "", "",$G$5)</f>
        <v/>
      </c>
      <c r="B179" s="1"/>
      <c r="C179" s="1"/>
      <c r="D179" s="1"/>
      <c r="E179" s="1"/>
      <c r="F179" s="1"/>
      <c r="G179" s="1"/>
      <c r="H179" s="2"/>
      <c r="I179" s="19">
        <f>SUM(B179:H179)</f>
        <v>0</v>
      </c>
      <c r="J179" s="44"/>
    </row>
    <row r="180" spans="1:12" ht="17.45" customHeight="1" x14ac:dyDescent="0.25">
      <c r="A180" s="15" t="str">
        <f>IF($G$6 = "", "",$G$6)</f>
        <v/>
      </c>
      <c r="B180" s="3"/>
      <c r="C180" s="3"/>
      <c r="D180" s="3"/>
      <c r="E180" s="3"/>
      <c r="F180" s="3"/>
      <c r="G180" s="3"/>
      <c r="H180" s="4"/>
      <c r="I180" s="19">
        <f>SUM(B180:H180)</f>
        <v>0</v>
      </c>
      <c r="J180" s="45"/>
    </row>
    <row r="181" spans="1:12" ht="17.45" customHeight="1" x14ac:dyDescent="0.25">
      <c r="A181" s="15"/>
      <c r="B181" s="17">
        <f>B177+7</f>
        <v>45935</v>
      </c>
      <c r="C181" s="17">
        <f>B181+1</f>
        <v>45936</v>
      </c>
      <c r="D181" s="17">
        <f t="shared" ref="D181:H181" si="43">C181+1</f>
        <v>45937</v>
      </c>
      <c r="E181" s="17">
        <f t="shared" si="43"/>
        <v>45938</v>
      </c>
      <c r="F181" s="17">
        <f t="shared" si="43"/>
        <v>45939</v>
      </c>
      <c r="G181" s="17">
        <f t="shared" si="43"/>
        <v>45940</v>
      </c>
      <c r="H181" s="18">
        <f t="shared" si="43"/>
        <v>45941</v>
      </c>
      <c r="I181" s="16"/>
      <c r="J181" s="32" t="str">
        <f>IF(J182&gt;D$4,"WWL Exceeded!","")</f>
        <v/>
      </c>
    </row>
    <row r="182" spans="1:12" ht="17.45" customHeight="1" x14ac:dyDescent="0.25">
      <c r="A182" s="15" t="str">
        <f>IF($G$4 = "", "",$G$4)</f>
        <v/>
      </c>
      <c r="B182" s="1"/>
      <c r="C182" s="1"/>
      <c r="D182" s="1"/>
      <c r="E182" s="1"/>
      <c r="F182" s="1"/>
      <c r="G182" s="1"/>
      <c r="H182" s="2"/>
      <c r="I182" s="19">
        <f>SUM(B182:H182)</f>
        <v>0</v>
      </c>
      <c r="J182" s="43">
        <f>SUM(I182:I184)</f>
        <v>0</v>
      </c>
    </row>
    <row r="183" spans="1:12" ht="17.45" customHeight="1" x14ac:dyDescent="0.25">
      <c r="A183" s="15" t="str">
        <f>IF($G$5 = "", "",$G$5)</f>
        <v/>
      </c>
      <c r="B183" s="1"/>
      <c r="C183" s="1"/>
      <c r="D183" s="1"/>
      <c r="E183" s="1"/>
      <c r="F183" s="1"/>
      <c r="G183" s="1"/>
      <c r="H183" s="2"/>
      <c r="I183" s="19">
        <f>SUM(B183:H183)</f>
        <v>0</v>
      </c>
      <c r="J183" s="44"/>
    </row>
    <row r="184" spans="1:12" ht="17.45" customHeight="1" x14ac:dyDescent="0.25">
      <c r="A184" s="15" t="str">
        <f>IF($G$6 = "", "",$G$6)</f>
        <v/>
      </c>
      <c r="B184" s="3"/>
      <c r="C184" s="3"/>
      <c r="D184" s="3"/>
      <c r="E184" s="3"/>
      <c r="F184" s="3"/>
      <c r="G184" s="3"/>
      <c r="H184" s="4"/>
      <c r="I184" s="19">
        <f>SUM(B184:H184)</f>
        <v>0</v>
      </c>
      <c r="J184" s="45"/>
    </row>
    <row r="185" spans="1:12" ht="17.45" customHeight="1" x14ac:dyDescent="0.25">
      <c r="A185" s="15"/>
      <c r="B185" s="17">
        <f>B181+7</f>
        <v>45942</v>
      </c>
      <c r="C185" s="17">
        <f>B185+1</f>
        <v>45943</v>
      </c>
      <c r="D185" s="17">
        <f t="shared" ref="D185:H185" si="44">C185+1</f>
        <v>45944</v>
      </c>
      <c r="E185" s="17">
        <f t="shared" si="44"/>
        <v>45945</v>
      </c>
      <c r="F185" s="17">
        <f t="shared" si="44"/>
        <v>45946</v>
      </c>
      <c r="G185" s="17">
        <f t="shared" si="44"/>
        <v>45947</v>
      </c>
      <c r="H185" s="18">
        <f t="shared" si="44"/>
        <v>45948</v>
      </c>
      <c r="I185" s="16"/>
      <c r="J185" s="32" t="str">
        <f>IF(J186&gt;D$4,"WWL Exceeded!","")</f>
        <v/>
      </c>
    </row>
    <row r="186" spans="1:12" ht="17.45" customHeight="1" x14ac:dyDescent="0.25">
      <c r="A186" s="15" t="str">
        <f>IF($G$4 = "", "",$G$4)</f>
        <v/>
      </c>
      <c r="B186" s="1"/>
      <c r="C186" s="1"/>
      <c r="D186" s="1"/>
      <c r="E186" s="1"/>
      <c r="F186" s="1"/>
      <c r="G186" s="1"/>
      <c r="H186" s="2"/>
      <c r="I186" s="19">
        <f>SUM(B186:H186)</f>
        <v>0</v>
      </c>
      <c r="J186" s="43">
        <f>SUM(I186:I188)</f>
        <v>0</v>
      </c>
    </row>
    <row r="187" spans="1:12" ht="17.45" customHeight="1" x14ac:dyDescent="0.25">
      <c r="A187" s="15" t="str">
        <f>IF($G$5 = "", "",$G$5)</f>
        <v/>
      </c>
      <c r="B187" s="1"/>
      <c r="C187" s="1"/>
      <c r="D187" s="1"/>
      <c r="E187" s="1"/>
      <c r="F187" s="1"/>
      <c r="G187" s="1"/>
      <c r="H187" s="2"/>
      <c r="I187" s="19">
        <f>SUM(B187:H187)</f>
        <v>0</v>
      </c>
      <c r="J187" s="44"/>
    </row>
    <row r="188" spans="1:12" ht="17.45" customHeight="1" x14ac:dyDescent="0.25">
      <c r="A188" s="15" t="str">
        <f>IF($G$6 = "", "",$G$6)</f>
        <v/>
      </c>
      <c r="B188" s="3"/>
      <c r="C188" s="3"/>
      <c r="D188" s="3"/>
      <c r="E188" s="3"/>
      <c r="F188" s="3"/>
      <c r="G188" s="3"/>
      <c r="H188" s="4"/>
      <c r="I188" s="19">
        <f>SUM(B188:H188)</f>
        <v>0</v>
      </c>
      <c r="J188" s="45"/>
    </row>
    <row r="189" spans="1:12" ht="17.45" customHeight="1" x14ac:dyDescent="0.25">
      <c r="A189" s="15"/>
      <c r="B189" s="17">
        <f>B185+7</f>
        <v>45949</v>
      </c>
      <c r="C189" s="17">
        <f>B189+1</f>
        <v>45950</v>
      </c>
      <c r="D189" s="17">
        <f t="shared" ref="D189:H189" si="45">C189+1</f>
        <v>45951</v>
      </c>
      <c r="E189" s="17">
        <f t="shared" si="45"/>
        <v>45952</v>
      </c>
      <c r="F189" s="17">
        <f t="shared" si="45"/>
        <v>45953</v>
      </c>
      <c r="G189" s="17">
        <f t="shared" si="45"/>
        <v>45954</v>
      </c>
      <c r="H189" s="18">
        <f t="shared" si="45"/>
        <v>45955</v>
      </c>
      <c r="I189" s="16"/>
      <c r="J189" s="32" t="str">
        <f>IF(J190&gt;D$4,"WWL Exceeded!","")</f>
        <v/>
      </c>
      <c r="L189" s="36" t="str">
        <f>IF(K190&gt;J$4, "Monthly Authorization Exceeded!","")</f>
        <v/>
      </c>
    </row>
    <row r="190" spans="1:12" ht="17.45" customHeight="1" x14ac:dyDescent="0.3">
      <c r="A190" s="15" t="str">
        <f>IF($G$4 = "", "",$G$4)</f>
        <v/>
      </c>
      <c r="B190" s="1"/>
      <c r="C190" s="1"/>
      <c r="D190" s="1"/>
      <c r="E190" s="1"/>
      <c r="F190" s="1"/>
      <c r="G190" s="1"/>
      <c r="H190" s="2"/>
      <c r="I190" s="19">
        <f>SUM(B190:H190)</f>
        <v>0</v>
      </c>
      <c r="J190" s="43">
        <f>SUM(I190:I192)</f>
        <v>0</v>
      </c>
      <c r="K190" s="38">
        <f>SUM(E178:H178,I182,I186,I190,B195:G195)</f>
        <v>0</v>
      </c>
      <c r="L190" s="36" t="str">
        <f>IF(K191&gt;J$5, "Monthly Authorization Exceeded!","")</f>
        <v/>
      </c>
    </row>
    <row r="191" spans="1:12" ht="17.45" customHeight="1" x14ac:dyDescent="0.3">
      <c r="A191" s="15" t="str">
        <f>IF($G$5 = "", "",$G$5)</f>
        <v/>
      </c>
      <c r="B191" s="1"/>
      <c r="C191" s="1"/>
      <c r="D191" s="1"/>
      <c r="E191" s="1"/>
      <c r="F191" s="1"/>
      <c r="G191" s="1"/>
      <c r="H191" s="2"/>
      <c r="I191" s="19">
        <f>SUM(B191:H191)</f>
        <v>0</v>
      </c>
      <c r="J191" s="44"/>
      <c r="K191" s="34">
        <f>SUM(E179:H179,I183,I187,I191,B196:G196)</f>
        <v>0</v>
      </c>
      <c r="L191" s="36" t="str">
        <f>IF(K192&gt;J$6, "Monthly Authorization Exceeded!","")</f>
        <v/>
      </c>
    </row>
    <row r="192" spans="1:12" ht="17.45" customHeight="1" x14ac:dyDescent="0.3">
      <c r="A192" s="15" t="str">
        <f>IF($G$6 = "", "",$G$6)</f>
        <v/>
      </c>
      <c r="B192" s="3"/>
      <c r="C192" s="3"/>
      <c r="D192" s="3"/>
      <c r="E192" s="3"/>
      <c r="F192" s="3"/>
      <c r="G192" s="3"/>
      <c r="H192" s="4"/>
      <c r="I192" s="19">
        <f>SUM(B192:H192)</f>
        <v>0</v>
      </c>
      <c r="J192" s="45"/>
      <c r="K192" s="35">
        <f>SUM(E180:H180,I184,I188,I192,B197:G197)</f>
        <v>0</v>
      </c>
    </row>
    <row r="193" spans="1:12" ht="17.45" customHeight="1" x14ac:dyDescent="0.25">
      <c r="A193" s="15"/>
      <c r="B193" s="52">
        <v>45962</v>
      </c>
      <c r="C193" s="53"/>
      <c r="D193" s="53"/>
      <c r="E193" s="53"/>
      <c r="F193" s="53"/>
      <c r="G193" s="53"/>
      <c r="H193" s="53"/>
      <c r="I193" s="20"/>
      <c r="J193" s="20"/>
    </row>
    <row r="194" spans="1:12" ht="17.45" customHeight="1" x14ac:dyDescent="0.25">
      <c r="A194" s="15"/>
      <c r="B194" s="17">
        <f>B189+7</f>
        <v>45956</v>
      </c>
      <c r="C194" s="17">
        <f>B194+1</f>
        <v>45957</v>
      </c>
      <c r="D194" s="17">
        <f t="shared" ref="D194:H194" si="46">C194+1</f>
        <v>45958</v>
      </c>
      <c r="E194" s="17">
        <f t="shared" si="46"/>
        <v>45959</v>
      </c>
      <c r="F194" s="17">
        <f t="shared" si="46"/>
        <v>45960</v>
      </c>
      <c r="G194" s="17">
        <f t="shared" si="46"/>
        <v>45961</v>
      </c>
      <c r="H194" s="18">
        <f t="shared" si="46"/>
        <v>45962</v>
      </c>
      <c r="I194" s="16"/>
      <c r="J194" s="32" t="str">
        <f>IF(J195&gt;D$4,"WWL Exceeded!","")</f>
        <v/>
      </c>
    </row>
    <row r="195" spans="1:12" ht="17.45" customHeight="1" x14ac:dyDescent="0.25">
      <c r="A195" s="15" t="str">
        <f>IF($G$4 = "", "",$G$4)</f>
        <v/>
      </c>
      <c r="B195" s="1"/>
      <c r="C195" s="1"/>
      <c r="D195" s="1"/>
      <c r="E195" s="1"/>
      <c r="F195" s="1"/>
      <c r="G195" s="1"/>
      <c r="H195" s="2"/>
      <c r="I195" s="19">
        <f>SUM(B195:H195)</f>
        <v>0</v>
      </c>
      <c r="J195" s="54">
        <f>SUM(I195:I197)</f>
        <v>0</v>
      </c>
    </row>
    <row r="196" spans="1:12" ht="17.45" customHeight="1" x14ac:dyDescent="0.25">
      <c r="A196" s="15" t="str">
        <f>IF($G$5 = "", "",$G$5)</f>
        <v/>
      </c>
      <c r="B196" s="1"/>
      <c r="C196" s="1"/>
      <c r="D196" s="1"/>
      <c r="E196" s="1"/>
      <c r="F196" s="1"/>
      <c r="G196" s="1"/>
      <c r="H196" s="2"/>
      <c r="I196" s="19">
        <f>SUM(B196:H196)</f>
        <v>0</v>
      </c>
      <c r="J196" s="55"/>
    </row>
    <row r="197" spans="1:12" ht="17.45" customHeight="1" x14ac:dyDescent="0.25">
      <c r="A197" s="15" t="str">
        <f>IF($G$6 = "", "",$G$6)</f>
        <v/>
      </c>
      <c r="B197" s="3"/>
      <c r="C197" s="3"/>
      <c r="D197" s="3"/>
      <c r="E197" s="3"/>
      <c r="F197" s="3"/>
      <c r="G197" s="3"/>
      <c r="H197" s="4"/>
      <c r="I197" s="19">
        <f>SUM(B197:H197)</f>
        <v>0</v>
      </c>
      <c r="J197" s="56"/>
    </row>
    <row r="198" spans="1:12" ht="17.45" customHeight="1" x14ac:dyDescent="0.25">
      <c r="A198" s="15"/>
      <c r="B198" s="17">
        <f>B194+7</f>
        <v>45963</v>
      </c>
      <c r="C198" s="17">
        <f>B198+1</f>
        <v>45964</v>
      </c>
      <c r="D198" s="17">
        <f t="shared" ref="D198:H198" si="47">C198+1</f>
        <v>45965</v>
      </c>
      <c r="E198" s="17">
        <f t="shared" si="47"/>
        <v>45966</v>
      </c>
      <c r="F198" s="17">
        <f t="shared" si="47"/>
        <v>45967</v>
      </c>
      <c r="G198" s="17">
        <f t="shared" si="47"/>
        <v>45968</v>
      </c>
      <c r="H198" s="18">
        <f t="shared" si="47"/>
        <v>45969</v>
      </c>
      <c r="I198" s="16"/>
      <c r="J198" s="32" t="str">
        <f>IF(J199&gt;D$4,"WWL Exceeded!","")</f>
        <v/>
      </c>
    </row>
    <row r="199" spans="1:12" ht="17.45" customHeight="1" x14ac:dyDescent="0.25">
      <c r="A199" s="15" t="str">
        <f>IF($G$4 = "", "",$G$4)</f>
        <v/>
      </c>
      <c r="B199" s="1"/>
      <c r="C199" s="1"/>
      <c r="D199" s="1"/>
      <c r="E199" s="1"/>
      <c r="F199" s="1"/>
      <c r="G199" s="1"/>
      <c r="H199" s="2"/>
      <c r="I199" s="19">
        <f>SUM(B199:H199)</f>
        <v>0</v>
      </c>
      <c r="J199" s="43">
        <f>SUM(I199:I201)</f>
        <v>0</v>
      </c>
    </row>
    <row r="200" spans="1:12" ht="17.45" customHeight="1" x14ac:dyDescent="0.25">
      <c r="A200" s="15" t="str">
        <f>IF($G$5 = "", "",$G$5)</f>
        <v/>
      </c>
      <c r="B200" s="1"/>
      <c r="C200" s="1"/>
      <c r="D200" s="1"/>
      <c r="E200" s="1"/>
      <c r="F200" s="1"/>
      <c r="G200" s="1"/>
      <c r="H200" s="2"/>
      <c r="I200" s="19">
        <f>SUM(B200:H200)</f>
        <v>0</v>
      </c>
      <c r="J200" s="44"/>
    </row>
    <row r="201" spans="1:12" ht="17.45" customHeight="1" x14ac:dyDescent="0.25">
      <c r="A201" s="15" t="str">
        <f>IF($G$6 = "", "",$G$6)</f>
        <v/>
      </c>
      <c r="B201" s="3"/>
      <c r="C201" s="3"/>
      <c r="D201" s="3"/>
      <c r="E201" s="3"/>
      <c r="F201" s="3"/>
      <c r="G201" s="3"/>
      <c r="H201" s="4"/>
      <c r="I201" s="19">
        <f>SUM(B201:H201)</f>
        <v>0</v>
      </c>
      <c r="J201" s="45"/>
    </row>
    <row r="202" spans="1:12" ht="17.45" customHeight="1" x14ac:dyDescent="0.25">
      <c r="A202" s="15"/>
      <c r="B202" s="17">
        <f>B198+7</f>
        <v>45970</v>
      </c>
      <c r="C202" s="17">
        <f>B202+1</f>
        <v>45971</v>
      </c>
      <c r="D202" s="17">
        <f t="shared" ref="D202:H202" si="48">C202+1</f>
        <v>45972</v>
      </c>
      <c r="E202" s="17">
        <f t="shared" si="48"/>
        <v>45973</v>
      </c>
      <c r="F202" s="17">
        <f t="shared" si="48"/>
        <v>45974</v>
      </c>
      <c r="G202" s="17">
        <f t="shared" si="48"/>
        <v>45975</v>
      </c>
      <c r="H202" s="18">
        <f t="shared" si="48"/>
        <v>45976</v>
      </c>
      <c r="I202" s="16"/>
      <c r="J202" s="32" t="str">
        <f>IF(J203&gt;D$4,"WWL Exceeded!","")</f>
        <v/>
      </c>
    </row>
    <row r="203" spans="1:12" ht="17.45" customHeight="1" x14ac:dyDescent="0.25">
      <c r="A203" s="15" t="str">
        <f>IF($G$4 = "", "",$G$4)</f>
        <v/>
      </c>
      <c r="B203" s="1"/>
      <c r="C203" s="1"/>
      <c r="D203" s="1"/>
      <c r="E203" s="1"/>
      <c r="F203" s="1"/>
      <c r="G203" s="1"/>
      <c r="H203" s="2"/>
      <c r="I203" s="19">
        <f>SUM(B203:H203)</f>
        <v>0</v>
      </c>
      <c r="J203" s="43">
        <f>SUM(I203:I205)</f>
        <v>0</v>
      </c>
    </row>
    <row r="204" spans="1:12" ht="17.45" customHeight="1" x14ac:dyDescent="0.25">
      <c r="A204" s="15" t="str">
        <f>IF($G$5 = "", "",$G$5)</f>
        <v/>
      </c>
      <c r="B204" s="1"/>
      <c r="C204" s="1"/>
      <c r="D204" s="1"/>
      <c r="E204" s="1"/>
      <c r="F204" s="1"/>
      <c r="G204" s="1"/>
      <c r="H204" s="2"/>
      <c r="I204" s="19">
        <f>SUM(B204:H204)</f>
        <v>0</v>
      </c>
      <c r="J204" s="44"/>
    </row>
    <row r="205" spans="1:12" ht="17.45" customHeight="1" x14ac:dyDescent="0.25">
      <c r="A205" s="15" t="str">
        <f>IF($G$6 = "", "",$G$6)</f>
        <v/>
      </c>
      <c r="B205" s="3"/>
      <c r="C205" s="3"/>
      <c r="D205" s="3"/>
      <c r="E205" s="3"/>
      <c r="F205" s="3"/>
      <c r="G205" s="3"/>
      <c r="H205" s="4"/>
      <c r="I205" s="19">
        <f>SUM(B205:H205)</f>
        <v>0</v>
      </c>
      <c r="J205" s="45"/>
    </row>
    <row r="206" spans="1:12" ht="17.45" customHeight="1" x14ac:dyDescent="0.25">
      <c r="A206" s="15"/>
      <c r="B206" s="17">
        <f>B202+7</f>
        <v>45977</v>
      </c>
      <c r="C206" s="17">
        <f>B206+1</f>
        <v>45978</v>
      </c>
      <c r="D206" s="17">
        <f t="shared" ref="D206:H206" si="49">C206+1</f>
        <v>45979</v>
      </c>
      <c r="E206" s="17">
        <f t="shared" si="49"/>
        <v>45980</v>
      </c>
      <c r="F206" s="17">
        <f t="shared" si="49"/>
        <v>45981</v>
      </c>
      <c r="G206" s="17">
        <f t="shared" si="49"/>
        <v>45982</v>
      </c>
      <c r="H206" s="18">
        <f t="shared" si="49"/>
        <v>45983</v>
      </c>
      <c r="I206" s="16"/>
      <c r="J206" s="32" t="str">
        <f>IF(J207&gt;D$4,"WWL Exceeded!","")</f>
        <v/>
      </c>
      <c r="L206" s="36" t="str">
        <f>IF(K211&gt;J$4, "Monthly Authorization Exceeded!","")</f>
        <v/>
      </c>
    </row>
    <row r="207" spans="1:12" ht="17.45" customHeight="1" x14ac:dyDescent="0.25">
      <c r="A207" s="15" t="str">
        <f>IF($G$4 = "", "",$G$4)</f>
        <v/>
      </c>
      <c r="B207" s="1"/>
      <c r="C207" s="1"/>
      <c r="D207" s="1"/>
      <c r="E207" s="1"/>
      <c r="F207" s="1"/>
      <c r="G207" s="1"/>
      <c r="H207" s="2"/>
      <c r="I207" s="19">
        <f>SUM(B207:H207)</f>
        <v>0</v>
      </c>
      <c r="J207" s="54">
        <f>SUM(I207:I209)</f>
        <v>0</v>
      </c>
      <c r="L207" s="36" t="str">
        <f>IF(K212&gt;J$5, "Monthly Authorization Exceeded!","")</f>
        <v/>
      </c>
    </row>
    <row r="208" spans="1:12" ht="17.45" customHeight="1" x14ac:dyDescent="0.25">
      <c r="A208" s="15" t="str">
        <f>IF($G$5 = "", "",$G$5)</f>
        <v/>
      </c>
      <c r="B208" s="1"/>
      <c r="C208" s="1"/>
      <c r="D208" s="1"/>
      <c r="E208" s="1"/>
      <c r="F208" s="1"/>
      <c r="G208" s="1"/>
      <c r="H208" s="2"/>
      <c r="I208" s="19">
        <f>SUM(B208:H208)</f>
        <v>0</v>
      </c>
      <c r="J208" s="55"/>
      <c r="L208" s="36" t="str">
        <f>IF(K213&gt;J$6, "Monthly Authorization Exceeded!","")</f>
        <v/>
      </c>
    </row>
    <row r="209" spans="1:11" ht="17.45" customHeight="1" x14ac:dyDescent="0.25">
      <c r="A209" s="15" t="str">
        <f>IF($G$6 = "", "",$G$6)</f>
        <v/>
      </c>
      <c r="B209" s="3"/>
      <c r="C209" s="3"/>
      <c r="D209" s="3"/>
      <c r="E209" s="3"/>
      <c r="F209" s="3"/>
      <c r="G209" s="3"/>
      <c r="H209" s="4"/>
      <c r="I209" s="19">
        <f>SUM(B209:H209)</f>
        <v>0</v>
      </c>
      <c r="J209" s="56"/>
    </row>
    <row r="210" spans="1:11" ht="17.45" customHeight="1" x14ac:dyDescent="0.25">
      <c r="A210" s="15"/>
      <c r="B210" s="17">
        <f>B206+7</f>
        <v>45984</v>
      </c>
      <c r="C210" s="17">
        <f>B210+1</f>
        <v>45985</v>
      </c>
      <c r="D210" s="17">
        <f t="shared" ref="D210:H210" si="50">C210+1</f>
        <v>45986</v>
      </c>
      <c r="E210" s="17">
        <f t="shared" si="50"/>
        <v>45987</v>
      </c>
      <c r="F210" s="17">
        <f t="shared" si="50"/>
        <v>45988</v>
      </c>
      <c r="G210" s="17">
        <f t="shared" si="50"/>
        <v>45989</v>
      </c>
      <c r="H210" s="18">
        <f t="shared" si="50"/>
        <v>45990</v>
      </c>
      <c r="I210" s="16"/>
      <c r="J210" s="32" t="str">
        <f>IF(J211&gt;D$4,"WWL Exceeded!","")</f>
        <v/>
      </c>
    </row>
    <row r="211" spans="1:11" ht="17.45" customHeight="1" x14ac:dyDescent="0.3">
      <c r="A211" s="15" t="str">
        <f>IF($G$4 = "", "",$G$4)</f>
        <v/>
      </c>
      <c r="B211" s="1"/>
      <c r="C211" s="1"/>
      <c r="D211" s="1"/>
      <c r="E211" s="1"/>
      <c r="F211" s="1"/>
      <c r="G211" s="1"/>
      <c r="H211" s="2"/>
      <c r="I211" s="19">
        <f>SUM(B211:H211)</f>
        <v>0</v>
      </c>
      <c r="J211" s="43">
        <f>SUM(I211:I213)</f>
        <v>0</v>
      </c>
      <c r="K211" s="38">
        <f>SUM(H195,I199,I203,I207,I211,B216)</f>
        <v>0</v>
      </c>
    </row>
    <row r="212" spans="1:11" ht="17.45" customHeight="1" x14ac:dyDescent="0.3">
      <c r="A212" s="15" t="str">
        <f>IF($G$5 = "", "",$G$5)</f>
        <v/>
      </c>
      <c r="B212" s="1"/>
      <c r="C212" s="1"/>
      <c r="D212" s="1"/>
      <c r="E212" s="1"/>
      <c r="F212" s="1"/>
      <c r="G212" s="1"/>
      <c r="H212" s="2"/>
      <c r="I212" s="19">
        <f>SUM(B212:H212)</f>
        <v>0</v>
      </c>
      <c r="J212" s="44"/>
      <c r="K212" s="34">
        <f>SUM(H196,I200,I204,I208,I212,B217)</f>
        <v>0</v>
      </c>
    </row>
    <row r="213" spans="1:11" ht="17.45" customHeight="1" x14ac:dyDescent="0.3">
      <c r="A213" s="15" t="str">
        <f>IF($G$6 = "", "",$G$6)</f>
        <v/>
      </c>
      <c r="B213" s="3"/>
      <c r="C213" s="3"/>
      <c r="D213" s="3"/>
      <c r="E213" s="3"/>
      <c r="F213" s="3"/>
      <c r="G213" s="3"/>
      <c r="H213" s="4"/>
      <c r="I213" s="19">
        <f>SUM(B213:H213)</f>
        <v>0</v>
      </c>
      <c r="J213" s="45"/>
      <c r="K213" s="35">
        <f>SUM(H197,I201,I205,I209,I213,B218)</f>
        <v>0</v>
      </c>
    </row>
    <row r="214" spans="1:11" ht="17.45" customHeight="1" x14ac:dyDescent="0.25">
      <c r="A214" s="15"/>
      <c r="B214" s="52">
        <v>45992</v>
      </c>
      <c r="C214" s="53"/>
      <c r="D214" s="53"/>
      <c r="E214" s="53"/>
      <c r="F214" s="53"/>
      <c r="G214" s="53"/>
      <c r="H214" s="53"/>
      <c r="I214" s="20"/>
      <c r="J214" s="20"/>
    </row>
    <row r="215" spans="1:11" ht="17.45" customHeight="1" x14ac:dyDescent="0.25">
      <c r="A215" s="15"/>
      <c r="B215" s="17">
        <f>B210+7</f>
        <v>45991</v>
      </c>
      <c r="C215" s="17">
        <f>B215+1</f>
        <v>45992</v>
      </c>
      <c r="D215" s="17">
        <f t="shared" ref="D215:H215" si="51">C215+1</f>
        <v>45993</v>
      </c>
      <c r="E215" s="17">
        <f t="shared" si="51"/>
        <v>45994</v>
      </c>
      <c r="F215" s="17">
        <f t="shared" si="51"/>
        <v>45995</v>
      </c>
      <c r="G215" s="17">
        <f t="shared" si="51"/>
        <v>45996</v>
      </c>
      <c r="H215" s="18">
        <f t="shared" si="51"/>
        <v>45997</v>
      </c>
      <c r="I215" s="16"/>
      <c r="J215" s="32" t="str">
        <f>IF(J216&gt;D$4,"WWL Exceeded!","")</f>
        <v/>
      </c>
    </row>
    <row r="216" spans="1:11" ht="17.45" customHeight="1" x14ac:dyDescent="0.25">
      <c r="A216" s="15" t="str">
        <f>IF($G$4 = "", "",$G$4)</f>
        <v/>
      </c>
      <c r="B216" s="1"/>
      <c r="C216" s="1"/>
      <c r="D216" s="1"/>
      <c r="E216" s="1"/>
      <c r="F216" s="1"/>
      <c r="G216" s="1"/>
      <c r="H216" s="2"/>
      <c r="I216" s="19">
        <f>SUM(B216:H216)</f>
        <v>0</v>
      </c>
      <c r="J216" s="43">
        <f>SUM(I216:I218)</f>
        <v>0</v>
      </c>
    </row>
    <row r="217" spans="1:11" ht="17.45" customHeight="1" x14ac:dyDescent="0.25">
      <c r="A217" s="15" t="str">
        <f>IF($G$5 = "", "",$G$5)</f>
        <v/>
      </c>
      <c r="B217" s="1"/>
      <c r="C217" s="1"/>
      <c r="D217" s="1"/>
      <c r="E217" s="1"/>
      <c r="F217" s="1"/>
      <c r="G217" s="1"/>
      <c r="H217" s="2"/>
      <c r="I217" s="19">
        <f>SUM(B217:H217)</f>
        <v>0</v>
      </c>
      <c r="J217" s="44"/>
    </row>
    <row r="218" spans="1:11" ht="17.45" customHeight="1" x14ac:dyDescent="0.25">
      <c r="A218" s="15" t="str">
        <f>IF($G$6 = "", "",$G$6)</f>
        <v/>
      </c>
      <c r="B218" s="3"/>
      <c r="C218" s="3"/>
      <c r="D218" s="3"/>
      <c r="E218" s="3"/>
      <c r="F218" s="3"/>
      <c r="G218" s="3"/>
      <c r="H218" s="4"/>
      <c r="I218" s="19">
        <f>SUM(B218:H218)</f>
        <v>0</v>
      </c>
      <c r="J218" s="45"/>
    </row>
    <row r="219" spans="1:11" ht="17.45" customHeight="1" x14ac:dyDescent="0.25">
      <c r="A219" s="15"/>
      <c r="B219" s="17">
        <f>B215+7</f>
        <v>45998</v>
      </c>
      <c r="C219" s="17">
        <f>B219+1</f>
        <v>45999</v>
      </c>
      <c r="D219" s="17">
        <f t="shared" ref="D219:H219" si="52">C219+1</f>
        <v>46000</v>
      </c>
      <c r="E219" s="17">
        <f t="shared" si="52"/>
        <v>46001</v>
      </c>
      <c r="F219" s="17">
        <f t="shared" si="52"/>
        <v>46002</v>
      </c>
      <c r="G219" s="17">
        <f t="shared" si="52"/>
        <v>46003</v>
      </c>
      <c r="H219" s="18">
        <f t="shared" si="52"/>
        <v>46004</v>
      </c>
      <c r="I219" s="16"/>
      <c r="J219" s="32" t="str">
        <f>IF(J220&gt;D$4,"WWL Exceeded!","")</f>
        <v/>
      </c>
    </row>
    <row r="220" spans="1:11" ht="17.45" customHeight="1" x14ac:dyDescent="0.25">
      <c r="A220" s="15" t="str">
        <f>IF($G$4 = "", "",$G$4)</f>
        <v/>
      </c>
      <c r="B220" s="1"/>
      <c r="C220" s="1"/>
      <c r="D220" s="1"/>
      <c r="E220" s="1"/>
      <c r="F220" s="1"/>
      <c r="G220" s="1"/>
      <c r="H220" s="2"/>
      <c r="I220" s="19">
        <f>SUM(B220:H220)</f>
        <v>0</v>
      </c>
      <c r="J220" s="43">
        <f>SUM(I220:I222)</f>
        <v>0</v>
      </c>
    </row>
    <row r="221" spans="1:11" ht="17.45" customHeight="1" x14ac:dyDescent="0.25">
      <c r="A221" s="15" t="str">
        <f>IF($G$5 = "", "",$G$5)</f>
        <v/>
      </c>
      <c r="B221" s="1"/>
      <c r="C221" s="1"/>
      <c r="D221" s="1"/>
      <c r="E221" s="1"/>
      <c r="F221" s="1"/>
      <c r="G221" s="1"/>
      <c r="H221" s="2"/>
      <c r="I221" s="19">
        <f>SUM(B221:H221)</f>
        <v>0</v>
      </c>
      <c r="J221" s="44"/>
    </row>
    <row r="222" spans="1:11" ht="17.45" customHeight="1" x14ac:dyDescent="0.25">
      <c r="A222" s="15" t="str">
        <f>IF($G$6 = "", "",$G$6)</f>
        <v/>
      </c>
      <c r="B222" s="3"/>
      <c r="C222" s="3"/>
      <c r="D222" s="3"/>
      <c r="E222" s="3"/>
      <c r="F222" s="3"/>
      <c r="G222" s="3"/>
      <c r="H222" s="4"/>
      <c r="I222" s="19">
        <f>SUM(B222:H222)</f>
        <v>0</v>
      </c>
      <c r="J222" s="45"/>
    </row>
    <row r="223" spans="1:11" ht="17.45" customHeight="1" x14ac:dyDescent="0.25">
      <c r="A223" s="15"/>
      <c r="B223" s="17">
        <f>B219+7</f>
        <v>46005</v>
      </c>
      <c r="C223" s="17">
        <f>B223+1</f>
        <v>46006</v>
      </c>
      <c r="D223" s="17">
        <f t="shared" ref="D223:H223" si="53">C223+1</f>
        <v>46007</v>
      </c>
      <c r="E223" s="17">
        <f t="shared" si="53"/>
        <v>46008</v>
      </c>
      <c r="F223" s="17">
        <f t="shared" si="53"/>
        <v>46009</v>
      </c>
      <c r="G223" s="17">
        <f t="shared" si="53"/>
        <v>46010</v>
      </c>
      <c r="H223" s="18">
        <f t="shared" si="53"/>
        <v>46011</v>
      </c>
      <c r="I223" s="16"/>
      <c r="J223" s="32" t="str">
        <f>IF(J224&gt;D$4,"WWL Exceeded!","")</f>
        <v/>
      </c>
    </row>
    <row r="224" spans="1:11" ht="17.45" customHeight="1" x14ac:dyDescent="0.25">
      <c r="A224" s="15" t="str">
        <f>IF($G$4 = "", "",$G$4)</f>
        <v/>
      </c>
      <c r="B224" s="1"/>
      <c r="C224" s="1"/>
      <c r="D224" s="1"/>
      <c r="E224" s="1"/>
      <c r="F224" s="1"/>
      <c r="G224" s="1"/>
      <c r="H224" s="2"/>
      <c r="I224" s="19">
        <f>SUM(B224:H224)</f>
        <v>0</v>
      </c>
      <c r="J224" s="43">
        <f>SUM(I224:I226)</f>
        <v>0</v>
      </c>
    </row>
    <row r="225" spans="1:12" ht="17.45" customHeight="1" x14ac:dyDescent="0.25">
      <c r="A225" s="15" t="str">
        <f>IF($G$5 = "", "",$G$5)</f>
        <v/>
      </c>
      <c r="B225" s="1"/>
      <c r="C225" s="1"/>
      <c r="D225" s="1"/>
      <c r="E225" s="1"/>
      <c r="F225" s="1"/>
      <c r="G225" s="1"/>
      <c r="H225" s="2"/>
      <c r="I225" s="19">
        <f>SUM(B225:H225)</f>
        <v>0</v>
      </c>
      <c r="J225" s="44"/>
    </row>
    <row r="226" spans="1:12" ht="17.45" customHeight="1" x14ac:dyDescent="0.25">
      <c r="A226" s="15" t="str">
        <f>IF($G$6 = "", "",$G$6)</f>
        <v/>
      </c>
      <c r="B226" s="3"/>
      <c r="C226" s="3"/>
      <c r="D226" s="3"/>
      <c r="E226" s="3"/>
      <c r="F226" s="3"/>
      <c r="G226" s="3"/>
      <c r="H226" s="4"/>
      <c r="I226" s="19">
        <f>SUM(B226:H226)</f>
        <v>0</v>
      </c>
      <c r="J226" s="45"/>
    </row>
    <row r="227" spans="1:12" ht="17.45" customHeight="1" x14ac:dyDescent="0.25">
      <c r="A227" s="15"/>
      <c r="B227" s="17">
        <f>B223+7</f>
        <v>46012</v>
      </c>
      <c r="C227" s="17">
        <f>B227+1</f>
        <v>46013</v>
      </c>
      <c r="D227" s="17">
        <f t="shared" ref="D227:H227" si="54">C227+1</f>
        <v>46014</v>
      </c>
      <c r="E227" s="17">
        <f t="shared" si="54"/>
        <v>46015</v>
      </c>
      <c r="F227" s="17">
        <f t="shared" si="54"/>
        <v>46016</v>
      </c>
      <c r="G227" s="17">
        <f t="shared" si="54"/>
        <v>46017</v>
      </c>
      <c r="H227" s="18">
        <f t="shared" si="54"/>
        <v>46018</v>
      </c>
      <c r="I227" s="16"/>
      <c r="J227" s="32" t="str">
        <f>IF(J228&gt;D$4,"WWL Exceeded!","")</f>
        <v/>
      </c>
      <c r="L227" s="36" t="str">
        <f>IF(K228&gt;J$4, "Monthly Authorization Exceeded!","")</f>
        <v/>
      </c>
    </row>
    <row r="228" spans="1:12" ht="17.45" customHeight="1" x14ac:dyDescent="0.3">
      <c r="A228" s="15" t="str">
        <f>IF($G$4 = "", "",$G$4)</f>
        <v/>
      </c>
      <c r="B228" s="1"/>
      <c r="C228" s="1"/>
      <c r="D228" s="1"/>
      <c r="E228" s="1"/>
      <c r="F228" s="1"/>
      <c r="G228" s="1"/>
      <c r="H228" s="2"/>
      <c r="I228" s="19">
        <f>SUM(B228:H228)</f>
        <v>0</v>
      </c>
      <c r="J228" s="54">
        <f>SUM(I228:I230)</f>
        <v>0</v>
      </c>
      <c r="K228" s="38">
        <f>SUM(C216:H216,I220,I224,I228,B233:E233)</f>
        <v>0</v>
      </c>
      <c r="L228" s="36" t="str">
        <f>IF(K229&gt;J$5, "Monthly Authorization Exceeded!","")</f>
        <v/>
      </c>
    </row>
    <row r="229" spans="1:12" ht="17.45" customHeight="1" x14ac:dyDescent="0.3">
      <c r="A229" s="15" t="str">
        <f>IF($G$5 = "", "",$G$5)</f>
        <v/>
      </c>
      <c r="B229" s="1"/>
      <c r="C229" s="1"/>
      <c r="D229" s="1"/>
      <c r="E229" s="1"/>
      <c r="F229" s="1"/>
      <c r="G229" s="1"/>
      <c r="H229" s="2"/>
      <c r="I229" s="19">
        <f>SUM(B229:H229)</f>
        <v>0</v>
      </c>
      <c r="J229" s="55"/>
      <c r="K229" s="34">
        <f>SUM(C217:H217,I221,I225,I229,B234:E234)</f>
        <v>0</v>
      </c>
      <c r="L229" s="36" t="str">
        <f>IF(K230&gt;J$6, "Monthly Authorization Exceeded!","")</f>
        <v/>
      </c>
    </row>
    <row r="230" spans="1:12" ht="17.45" customHeight="1" x14ac:dyDescent="0.3">
      <c r="A230" s="15" t="str">
        <f>IF($G$6 = "", "",$G$6)</f>
        <v/>
      </c>
      <c r="B230" s="3"/>
      <c r="C230" s="3"/>
      <c r="D230" s="3"/>
      <c r="E230" s="3"/>
      <c r="F230" s="3"/>
      <c r="G230" s="3"/>
      <c r="H230" s="4"/>
      <c r="I230" s="19">
        <f>SUM(B230:H230)</f>
        <v>0</v>
      </c>
      <c r="J230" s="56"/>
      <c r="K230" s="35">
        <f>SUM(C218:H218,I222,I226,I230,B235:E235)</f>
        <v>0</v>
      </c>
    </row>
    <row r="231" spans="1:12" ht="17.45" customHeight="1" x14ac:dyDescent="0.25">
      <c r="A231" s="15"/>
      <c r="B231" s="52">
        <v>46023</v>
      </c>
      <c r="C231" s="53"/>
      <c r="D231" s="53"/>
      <c r="E231" s="53"/>
      <c r="F231" s="53"/>
      <c r="G231" s="53"/>
      <c r="H231" s="53"/>
      <c r="I231" s="20"/>
      <c r="J231" s="20"/>
    </row>
    <row r="232" spans="1:12" ht="17.45" customHeight="1" x14ac:dyDescent="0.25">
      <c r="A232" s="15"/>
      <c r="B232" s="17">
        <f>B227+7</f>
        <v>46019</v>
      </c>
      <c r="C232" s="17">
        <f>B232+1</f>
        <v>46020</v>
      </c>
      <c r="D232" s="17">
        <f t="shared" ref="D232:H232" si="55">C232+1</f>
        <v>46021</v>
      </c>
      <c r="E232" s="17">
        <f t="shared" si="55"/>
        <v>46022</v>
      </c>
      <c r="F232" s="17">
        <f t="shared" si="55"/>
        <v>46023</v>
      </c>
      <c r="G232" s="17">
        <f t="shared" si="55"/>
        <v>46024</v>
      </c>
      <c r="H232" s="18">
        <f t="shared" si="55"/>
        <v>46025</v>
      </c>
      <c r="I232" s="16"/>
      <c r="J232" s="32" t="str">
        <f>IF(J233&gt;D$4,"WWL Exceeded!","")</f>
        <v/>
      </c>
    </row>
    <row r="233" spans="1:12" ht="17.45" customHeight="1" x14ac:dyDescent="0.25">
      <c r="A233" s="15" t="str">
        <f>IF($G$4 = "", "",$G$4)</f>
        <v/>
      </c>
      <c r="B233" s="1"/>
      <c r="C233" s="1"/>
      <c r="D233" s="1"/>
      <c r="E233" s="1"/>
      <c r="F233" s="1"/>
      <c r="G233" s="1"/>
      <c r="H233" s="2"/>
      <c r="I233" s="19">
        <f>SUM(B233:H233)</f>
        <v>0</v>
      </c>
      <c r="J233" s="43">
        <f>SUM(I233:I235)</f>
        <v>0</v>
      </c>
    </row>
    <row r="234" spans="1:12" ht="17.45" customHeight="1" x14ac:dyDescent="0.25">
      <c r="A234" s="15" t="str">
        <f>IF($G$5 = "", "",$G$5)</f>
        <v/>
      </c>
      <c r="B234" s="1"/>
      <c r="C234" s="1"/>
      <c r="D234" s="1"/>
      <c r="E234" s="1"/>
      <c r="F234" s="1"/>
      <c r="G234" s="1"/>
      <c r="H234" s="2"/>
      <c r="I234" s="19">
        <f>SUM(B234:H234)</f>
        <v>0</v>
      </c>
      <c r="J234" s="44"/>
    </row>
    <row r="235" spans="1:12" ht="17.25" x14ac:dyDescent="0.25">
      <c r="A235" s="15" t="str">
        <f>IF($G$6 = "", "",$G$6)</f>
        <v/>
      </c>
      <c r="B235" s="3"/>
      <c r="C235" s="3"/>
      <c r="D235" s="3"/>
      <c r="E235" s="3"/>
      <c r="F235" s="3"/>
      <c r="G235" s="3"/>
      <c r="H235" s="4"/>
      <c r="I235" s="19">
        <f>SUM(B235:H235)</f>
        <v>0</v>
      </c>
      <c r="J235" s="45"/>
    </row>
    <row r="236" spans="1:12" ht="18.75" x14ac:dyDescent="0.25">
      <c r="A236" s="5"/>
      <c r="B236" s="39">
        <f>B232+7</f>
        <v>46026</v>
      </c>
      <c r="C236" s="17">
        <f>B236+1</f>
        <v>46027</v>
      </c>
      <c r="D236" s="17">
        <f t="shared" ref="D236" si="56">C236+1</f>
        <v>46028</v>
      </c>
      <c r="E236" s="17">
        <f t="shared" ref="E236" si="57">D236+1</f>
        <v>46029</v>
      </c>
      <c r="F236" s="17">
        <f t="shared" ref="F236" si="58">E236+1</f>
        <v>46030</v>
      </c>
      <c r="G236" s="17">
        <f t="shared" ref="G236" si="59">F236+1</f>
        <v>46031</v>
      </c>
      <c r="H236" s="18">
        <f t="shared" ref="H236" si="60">G236+1</f>
        <v>46032</v>
      </c>
      <c r="I236" s="16"/>
      <c r="J236" s="32" t="str">
        <f>IF(J237&gt;D$4,"WWL Exceeded!","")</f>
        <v/>
      </c>
    </row>
    <row r="237" spans="1:12" ht="17.25" x14ac:dyDescent="0.25">
      <c r="A237" s="5"/>
      <c r="B237" s="40"/>
      <c r="C237" s="1"/>
      <c r="D237" s="1"/>
      <c r="E237" s="1"/>
      <c r="F237" s="1"/>
      <c r="G237" s="1"/>
      <c r="H237" s="2"/>
      <c r="I237" s="19">
        <f>SUM(B237:H237)</f>
        <v>0</v>
      </c>
      <c r="J237" s="43">
        <f>SUM(I237:I239)</f>
        <v>0</v>
      </c>
    </row>
    <row r="238" spans="1:12" ht="17.25" x14ac:dyDescent="0.25">
      <c r="A238" s="5"/>
      <c r="B238" s="40"/>
      <c r="C238" s="1"/>
      <c r="D238" s="1"/>
      <c r="E238" s="1"/>
      <c r="F238" s="1"/>
      <c r="G238" s="1"/>
      <c r="H238" s="2"/>
      <c r="I238" s="19">
        <f>SUM(B238:H238)</f>
        <v>0</v>
      </c>
      <c r="J238" s="44"/>
    </row>
    <row r="239" spans="1:12" ht="17.25" x14ac:dyDescent="0.25">
      <c r="A239" s="5"/>
      <c r="B239" s="41"/>
      <c r="C239" s="3"/>
      <c r="D239" s="3"/>
      <c r="E239" s="3"/>
      <c r="F239" s="3"/>
      <c r="G239" s="3"/>
      <c r="H239" s="4"/>
      <c r="I239" s="19">
        <f>SUM(B239:H239)</f>
        <v>0</v>
      </c>
      <c r="J239" s="45"/>
    </row>
    <row r="240" spans="1:12" ht="18.75" x14ac:dyDescent="0.25">
      <c r="A240" s="5"/>
      <c r="B240" s="39">
        <f>B236+7</f>
        <v>46033</v>
      </c>
      <c r="C240" s="17">
        <f>B240+1</f>
        <v>46034</v>
      </c>
      <c r="D240" s="17">
        <f t="shared" ref="D240" si="61">C240+1</f>
        <v>46035</v>
      </c>
      <c r="E240" s="17">
        <f t="shared" ref="E240" si="62">D240+1</f>
        <v>46036</v>
      </c>
      <c r="F240" s="17">
        <f t="shared" ref="F240" si="63">E240+1</f>
        <v>46037</v>
      </c>
      <c r="G240" s="17">
        <f t="shared" ref="G240" si="64">F240+1</f>
        <v>46038</v>
      </c>
      <c r="H240" s="18">
        <f t="shared" ref="H240" si="65">G240+1</f>
        <v>46039</v>
      </c>
      <c r="I240" s="16"/>
      <c r="J240" s="32" t="str">
        <f>IF(J241&gt;D$4,"WWL Exceeded!","")</f>
        <v/>
      </c>
    </row>
    <row r="241" spans="1:11" ht="17.25" x14ac:dyDescent="0.25">
      <c r="A241" s="5"/>
      <c r="B241" s="40"/>
      <c r="C241" s="1"/>
      <c r="D241" s="1"/>
      <c r="E241" s="1"/>
      <c r="F241" s="1"/>
      <c r="G241" s="1"/>
      <c r="H241" s="2"/>
      <c r="I241" s="19">
        <f>SUM(B241:H241)</f>
        <v>0</v>
      </c>
      <c r="J241" s="43">
        <f>SUM(I241:I243)</f>
        <v>0</v>
      </c>
    </row>
    <row r="242" spans="1:11" ht="17.25" x14ac:dyDescent="0.25">
      <c r="A242" s="5"/>
      <c r="B242" s="40"/>
      <c r="C242" s="1"/>
      <c r="D242" s="1"/>
      <c r="E242" s="1"/>
      <c r="F242" s="1"/>
      <c r="G242" s="1"/>
      <c r="H242" s="2"/>
      <c r="I242" s="19">
        <f>SUM(B242:H242)</f>
        <v>0</v>
      </c>
      <c r="J242" s="44"/>
    </row>
    <row r="243" spans="1:11" ht="17.25" x14ac:dyDescent="0.25">
      <c r="A243" s="5"/>
      <c r="B243" s="41"/>
      <c r="C243" s="3"/>
      <c r="D243" s="3"/>
      <c r="E243" s="3"/>
      <c r="F243" s="3"/>
      <c r="G243" s="3"/>
      <c r="H243" s="4"/>
      <c r="I243" s="19">
        <f>SUM(B243:H243)</f>
        <v>0</v>
      </c>
      <c r="J243" s="45"/>
    </row>
    <row r="244" spans="1:11" ht="18.75" x14ac:dyDescent="0.25">
      <c r="A244" s="5"/>
      <c r="B244" s="39">
        <f>B240+7</f>
        <v>46040</v>
      </c>
      <c r="C244" s="17">
        <f>B244+1</f>
        <v>46041</v>
      </c>
      <c r="D244" s="17">
        <f t="shared" ref="D244" si="66">C244+1</f>
        <v>46042</v>
      </c>
      <c r="E244" s="17">
        <f t="shared" ref="E244" si="67">D244+1</f>
        <v>46043</v>
      </c>
      <c r="F244" s="17">
        <f t="shared" ref="F244" si="68">E244+1</f>
        <v>46044</v>
      </c>
      <c r="G244" s="17">
        <f t="shared" ref="G244" si="69">F244+1</f>
        <v>46045</v>
      </c>
      <c r="H244" s="18">
        <f t="shared" ref="H244" si="70">G244+1</f>
        <v>46046</v>
      </c>
      <c r="I244" s="16"/>
      <c r="J244" s="32" t="str">
        <f>IF(J245&gt;D$4,"WWL Exceeded!","")</f>
        <v/>
      </c>
    </row>
    <row r="245" spans="1:11" ht="17.25" x14ac:dyDescent="0.25">
      <c r="A245" s="5"/>
      <c r="B245" s="40"/>
      <c r="C245" s="1"/>
      <c r="D245" s="1"/>
      <c r="E245" s="1"/>
      <c r="F245" s="1"/>
      <c r="G245" s="1"/>
      <c r="H245" s="2"/>
      <c r="I245" s="19">
        <f>SUM(B245:H245)</f>
        <v>0</v>
      </c>
      <c r="J245" s="43">
        <f>SUM(I245:I247)</f>
        <v>0</v>
      </c>
    </row>
    <row r="246" spans="1:11" ht="17.25" x14ac:dyDescent="0.25">
      <c r="A246" s="5"/>
      <c r="B246" s="40"/>
      <c r="C246" s="1"/>
      <c r="D246" s="1"/>
      <c r="E246" s="1"/>
      <c r="F246" s="1"/>
      <c r="G246" s="1"/>
      <c r="H246" s="2"/>
      <c r="I246" s="19">
        <f>SUM(B246:H246)</f>
        <v>0</v>
      </c>
      <c r="J246" s="44"/>
    </row>
    <row r="247" spans="1:11" ht="17.25" x14ac:dyDescent="0.25">
      <c r="A247" s="5"/>
      <c r="B247" s="41"/>
      <c r="C247" s="3"/>
      <c r="D247" s="3"/>
      <c r="E247" s="3"/>
      <c r="F247" s="3"/>
      <c r="G247" s="3"/>
      <c r="H247" s="4"/>
      <c r="I247" s="19">
        <f>SUM(B247:H247)</f>
        <v>0</v>
      </c>
      <c r="J247" s="45"/>
    </row>
    <row r="248" spans="1:11" ht="18.75" x14ac:dyDescent="0.25">
      <c r="A248" s="5"/>
      <c r="B248" s="39">
        <f>B244+7</f>
        <v>46047</v>
      </c>
      <c r="C248" s="17">
        <f>B248+1</f>
        <v>46048</v>
      </c>
      <c r="D248" s="17">
        <f t="shared" ref="D248" si="71">C248+1</f>
        <v>46049</v>
      </c>
      <c r="E248" s="17">
        <f t="shared" ref="E248" si="72">D248+1</f>
        <v>46050</v>
      </c>
      <c r="F248" s="17">
        <f t="shared" ref="F248" si="73">E248+1</f>
        <v>46051</v>
      </c>
      <c r="G248" s="17">
        <f t="shared" ref="G248" si="74">F248+1</f>
        <v>46052</v>
      </c>
      <c r="H248" s="18">
        <f>G248+1</f>
        <v>46053</v>
      </c>
      <c r="I248" s="16"/>
      <c r="J248" s="32" t="str">
        <f>IF(J249&gt;D$4,"WWL Exceeded!","")</f>
        <v/>
      </c>
    </row>
    <row r="249" spans="1:11" ht="17.25" x14ac:dyDescent="0.3">
      <c r="A249" s="5"/>
      <c r="B249" s="40"/>
      <c r="C249" s="1"/>
      <c r="D249" s="1"/>
      <c r="E249" s="1"/>
      <c r="F249" s="1"/>
      <c r="G249" s="1"/>
      <c r="H249" s="2"/>
      <c r="I249" s="19">
        <f>SUM(B249:H249)</f>
        <v>0</v>
      </c>
      <c r="J249" s="43">
        <f>SUM(I249:I251)</f>
        <v>0</v>
      </c>
      <c r="K249" s="38">
        <f>SUM(F233:H233,I237,I241,I245)</f>
        <v>0</v>
      </c>
    </row>
    <row r="250" spans="1:11" ht="17.25" x14ac:dyDescent="0.3">
      <c r="A250" s="5"/>
      <c r="B250" s="40"/>
      <c r="C250" s="1"/>
      <c r="D250" s="1"/>
      <c r="E250" s="1"/>
      <c r="F250" s="1"/>
      <c r="G250" s="1"/>
      <c r="H250" s="2"/>
      <c r="I250" s="19">
        <f>SUM(B250:H250)</f>
        <v>0</v>
      </c>
      <c r="J250" s="44"/>
      <c r="K250" s="34">
        <f>SUM(F234:H234,I238,I242,I246)</f>
        <v>0</v>
      </c>
    </row>
    <row r="251" spans="1:11" ht="17.25" x14ac:dyDescent="0.3">
      <c r="A251" s="5"/>
      <c r="B251" s="41"/>
      <c r="C251" s="3"/>
      <c r="D251" s="3"/>
      <c r="E251" s="3"/>
      <c r="F251" s="3"/>
      <c r="G251" s="3"/>
      <c r="H251" s="4"/>
      <c r="I251" s="19">
        <f>SUM(B251:H251)</f>
        <v>0</v>
      </c>
      <c r="J251" s="45"/>
      <c r="K251" s="35">
        <f>SUM(F235:H235,I239,I243,I247)</f>
        <v>0</v>
      </c>
    </row>
    <row r="252" spans="1:11" x14ac:dyDescent="0.25">
      <c r="A252" s="5"/>
      <c r="B252" s="7"/>
      <c r="C252" s="7"/>
      <c r="D252" s="7"/>
      <c r="E252" s="7"/>
      <c r="F252" s="7"/>
      <c r="G252" s="7"/>
      <c r="H252" s="7"/>
      <c r="I252" s="7"/>
      <c r="J252" s="7"/>
    </row>
    <row r="253" spans="1:11" x14ac:dyDescent="0.25">
      <c r="A253" s="5"/>
      <c r="B253" s="7"/>
      <c r="C253" s="7"/>
      <c r="D253" s="7"/>
      <c r="E253" s="7"/>
      <c r="F253" s="7"/>
      <c r="G253" s="7"/>
      <c r="H253" s="7"/>
      <c r="I253" s="7"/>
      <c r="J253" s="7"/>
    </row>
    <row r="254" spans="1:11" x14ac:dyDescent="0.25">
      <c r="A254" s="5"/>
      <c r="B254" s="7"/>
      <c r="C254" s="7"/>
      <c r="D254" s="7"/>
      <c r="E254" s="7"/>
      <c r="F254" s="7"/>
      <c r="G254" s="7"/>
      <c r="H254" s="7"/>
      <c r="I254" s="7"/>
      <c r="J254" s="7"/>
    </row>
    <row r="255" spans="1:11" x14ac:dyDescent="0.25">
      <c r="A255" s="5"/>
      <c r="B255" s="7"/>
      <c r="C255" s="7"/>
      <c r="D255" s="7"/>
      <c r="E255" s="7"/>
      <c r="F255" s="7"/>
      <c r="G255" s="7"/>
      <c r="H255" s="7"/>
      <c r="I255" s="7"/>
      <c r="J255" s="7"/>
    </row>
    <row r="256" spans="1:11" x14ac:dyDescent="0.25">
      <c r="A256" s="5"/>
      <c r="B256" s="7"/>
      <c r="C256" s="7"/>
      <c r="D256" s="7"/>
      <c r="E256" s="7"/>
      <c r="F256" s="7"/>
      <c r="G256" s="7"/>
      <c r="H256" s="7"/>
      <c r="I256" s="7"/>
      <c r="J256" s="7"/>
    </row>
    <row r="257" spans="1:10" x14ac:dyDescent="0.25">
      <c r="A257" s="5"/>
      <c r="B257" s="7"/>
      <c r="C257" s="7"/>
      <c r="D257" s="7"/>
      <c r="E257" s="7"/>
      <c r="F257" s="7"/>
      <c r="G257" s="7"/>
      <c r="H257" s="7"/>
      <c r="I257" s="7"/>
      <c r="J257" s="7"/>
    </row>
    <row r="258" spans="1:10" x14ac:dyDescent="0.25">
      <c r="A258" s="5"/>
      <c r="B258" s="7"/>
      <c r="C258" s="7"/>
      <c r="D258" s="7"/>
      <c r="E258" s="7"/>
      <c r="F258" s="7"/>
      <c r="G258" s="7"/>
      <c r="H258" s="7"/>
      <c r="I258" s="7"/>
      <c r="J258" s="7"/>
    </row>
    <row r="259" spans="1:10" x14ac:dyDescent="0.25">
      <c r="A259" s="5"/>
      <c r="B259" s="7"/>
      <c r="C259" s="7"/>
      <c r="D259" s="7"/>
      <c r="E259" s="7"/>
      <c r="F259" s="7"/>
      <c r="G259" s="7"/>
      <c r="H259" s="7"/>
      <c r="I259" s="7"/>
      <c r="J259" s="7"/>
    </row>
    <row r="260" spans="1:10" x14ac:dyDescent="0.25">
      <c r="A260" s="5"/>
      <c r="B260" s="7"/>
      <c r="C260" s="7"/>
      <c r="D260" s="7"/>
      <c r="E260" s="7"/>
      <c r="F260" s="7"/>
      <c r="G260" s="7"/>
      <c r="H260" s="7"/>
      <c r="I260" s="7"/>
      <c r="J260" s="7"/>
    </row>
    <row r="261" spans="1:10" x14ac:dyDescent="0.25">
      <c r="A261" s="5"/>
      <c r="B261" s="7"/>
      <c r="C261" s="7"/>
      <c r="D261" s="7"/>
      <c r="E261" s="7"/>
      <c r="F261" s="7"/>
      <c r="G261" s="7"/>
      <c r="H261" s="7"/>
      <c r="I261" s="7"/>
      <c r="J261" s="7"/>
    </row>
    <row r="262" spans="1:10" x14ac:dyDescent="0.25">
      <c r="A262" s="5"/>
      <c r="B262" s="7"/>
      <c r="C262" s="7"/>
      <c r="D262" s="7"/>
      <c r="E262" s="7"/>
      <c r="F262" s="7"/>
      <c r="G262" s="7"/>
      <c r="H262" s="7"/>
      <c r="I262" s="7"/>
      <c r="J262" s="7"/>
    </row>
    <row r="263" spans="1:10" x14ac:dyDescent="0.25">
      <c r="A263" s="5"/>
      <c r="B263" s="7"/>
      <c r="C263" s="7"/>
      <c r="D263" s="7"/>
      <c r="E263" s="7"/>
      <c r="F263" s="7"/>
      <c r="G263" s="7"/>
      <c r="H263" s="7"/>
      <c r="I263" s="7"/>
      <c r="J263" s="7"/>
    </row>
    <row r="264" spans="1:10" x14ac:dyDescent="0.25">
      <c r="A264" s="5"/>
      <c r="B264" s="7"/>
      <c r="C264" s="7"/>
      <c r="D264" s="7"/>
      <c r="E264" s="7"/>
      <c r="F264" s="7"/>
      <c r="G264" s="7"/>
      <c r="H264" s="7"/>
      <c r="I264" s="7"/>
      <c r="J264" s="7"/>
    </row>
    <row r="265" spans="1:10" x14ac:dyDescent="0.25">
      <c r="A265" s="5"/>
      <c r="B265" s="7"/>
      <c r="C265" s="7"/>
      <c r="D265" s="7"/>
      <c r="E265" s="7"/>
      <c r="F265" s="7"/>
      <c r="G265" s="7"/>
      <c r="H265" s="7"/>
      <c r="I265" s="7"/>
      <c r="J265" s="7"/>
    </row>
    <row r="266" spans="1:10" x14ac:dyDescent="0.25">
      <c r="A266" s="5"/>
      <c r="B266" s="7"/>
      <c r="C266" s="7"/>
      <c r="D266" s="7"/>
      <c r="E266" s="7"/>
      <c r="F266" s="7"/>
      <c r="G266" s="7"/>
      <c r="H266" s="7"/>
      <c r="I266" s="7"/>
      <c r="J266" s="7"/>
    </row>
    <row r="267" spans="1:10" x14ac:dyDescent="0.25">
      <c r="A267" s="5"/>
      <c r="B267" s="7"/>
      <c r="C267" s="7"/>
      <c r="D267" s="7"/>
      <c r="E267" s="7"/>
      <c r="F267" s="7"/>
      <c r="G267" s="7"/>
      <c r="H267" s="7"/>
      <c r="I267" s="7"/>
      <c r="J267" s="7"/>
    </row>
    <row r="268" spans="1:10" x14ac:dyDescent="0.25">
      <c r="A268" s="5"/>
      <c r="B268" s="7"/>
      <c r="C268" s="7"/>
      <c r="D268" s="7"/>
      <c r="E268" s="7"/>
      <c r="F268" s="7"/>
      <c r="G268" s="7"/>
      <c r="H268" s="7"/>
      <c r="I268" s="7"/>
      <c r="J268" s="7"/>
    </row>
    <row r="269" spans="1:10" x14ac:dyDescent="0.25">
      <c r="A269" s="5"/>
      <c r="B269" s="7"/>
      <c r="C269" s="7"/>
      <c r="D269" s="7"/>
      <c r="E269" s="7"/>
      <c r="F269" s="7"/>
      <c r="G269" s="7"/>
      <c r="H269" s="7"/>
      <c r="I269" s="7"/>
      <c r="J269" s="7"/>
    </row>
    <row r="270" spans="1:10" x14ac:dyDescent="0.25">
      <c r="A270" s="5"/>
      <c r="B270" s="7"/>
      <c r="C270" s="7"/>
      <c r="D270" s="7"/>
      <c r="E270" s="7"/>
      <c r="F270" s="7"/>
      <c r="G270" s="7"/>
      <c r="H270" s="7"/>
      <c r="I270" s="7"/>
      <c r="J270" s="7"/>
    </row>
    <row r="271" spans="1:10" x14ac:dyDescent="0.25">
      <c r="A271" s="5"/>
      <c r="B271" s="7"/>
      <c r="C271" s="7"/>
      <c r="D271" s="7"/>
      <c r="E271" s="7"/>
      <c r="F271" s="7"/>
      <c r="G271" s="7"/>
      <c r="H271" s="7"/>
      <c r="I271" s="7"/>
      <c r="J271" s="7"/>
    </row>
    <row r="272" spans="1:10" x14ac:dyDescent="0.25">
      <c r="A272" s="5"/>
      <c r="B272" s="7"/>
      <c r="C272" s="7"/>
      <c r="D272" s="7"/>
      <c r="E272" s="7"/>
      <c r="F272" s="7"/>
      <c r="G272" s="7"/>
      <c r="H272" s="7"/>
      <c r="I272" s="7"/>
      <c r="J272" s="7"/>
    </row>
    <row r="273" spans="1:10" x14ac:dyDescent="0.25">
      <c r="A273" s="5"/>
      <c r="B273" s="7"/>
      <c r="C273" s="7"/>
      <c r="D273" s="7"/>
      <c r="E273" s="7"/>
      <c r="F273" s="7"/>
      <c r="G273" s="7"/>
      <c r="H273" s="7"/>
      <c r="I273" s="7"/>
      <c r="J273" s="7"/>
    </row>
    <row r="274" spans="1:10" x14ac:dyDescent="0.25">
      <c r="A274" s="5"/>
      <c r="B274" s="7"/>
      <c r="C274" s="7"/>
      <c r="D274" s="7"/>
      <c r="E274" s="7"/>
      <c r="F274" s="7"/>
      <c r="G274" s="7"/>
      <c r="H274" s="7"/>
      <c r="I274" s="7"/>
      <c r="J274" s="7"/>
    </row>
    <row r="275" spans="1:10" x14ac:dyDescent="0.25">
      <c r="A275" s="5"/>
      <c r="B275" s="7"/>
      <c r="C275" s="7"/>
      <c r="D275" s="7"/>
      <c r="E275" s="7"/>
      <c r="F275" s="7"/>
      <c r="G275" s="7"/>
      <c r="H275" s="7"/>
      <c r="I275" s="7"/>
      <c r="J275" s="7"/>
    </row>
    <row r="276" spans="1:10" x14ac:dyDescent="0.25">
      <c r="A276" s="5"/>
      <c r="B276" s="7"/>
      <c r="C276" s="7"/>
      <c r="D276" s="7"/>
      <c r="E276" s="7"/>
      <c r="F276" s="7"/>
      <c r="G276" s="7"/>
      <c r="H276" s="7"/>
      <c r="I276" s="7"/>
      <c r="J276" s="7"/>
    </row>
  </sheetData>
  <mergeCells count="88">
    <mergeCell ref="K9:K10"/>
    <mergeCell ref="F7:H7"/>
    <mergeCell ref="J233:J235"/>
    <mergeCell ref="B214:H214"/>
    <mergeCell ref="B193:H193"/>
    <mergeCell ref="J195:J197"/>
    <mergeCell ref="J199:J201"/>
    <mergeCell ref="J203:J205"/>
    <mergeCell ref="J207:J209"/>
    <mergeCell ref="J211:J213"/>
    <mergeCell ref="B231:H231"/>
    <mergeCell ref="J216:J218"/>
    <mergeCell ref="J220:J222"/>
    <mergeCell ref="J224:J226"/>
    <mergeCell ref="J228:J230"/>
    <mergeCell ref="J140:J142"/>
    <mergeCell ref="J144:J146"/>
    <mergeCell ref="J148:J150"/>
    <mergeCell ref="J152:J154"/>
    <mergeCell ref="J156:J158"/>
    <mergeCell ref="J182:J184"/>
    <mergeCell ref="J186:J188"/>
    <mergeCell ref="J190:J192"/>
    <mergeCell ref="B176:H176"/>
    <mergeCell ref="B159:H159"/>
    <mergeCell ref="J161:J163"/>
    <mergeCell ref="J165:J167"/>
    <mergeCell ref="J169:J171"/>
    <mergeCell ref="J173:J175"/>
    <mergeCell ref="J178:J180"/>
    <mergeCell ref="J85:J87"/>
    <mergeCell ref="J89:J91"/>
    <mergeCell ref="J93:J95"/>
    <mergeCell ref="J97:J99"/>
    <mergeCell ref="B138:H138"/>
    <mergeCell ref="J101:J103"/>
    <mergeCell ref="J106:J108"/>
    <mergeCell ref="J110:J112"/>
    <mergeCell ref="J114:J116"/>
    <mergeCell ref="J118:J120"/>
    <mergeCell ref="J123:J125"/>
    <mergeCell ref="J127:J129"/>
    <mergeCell ref="J131:J133"/>
    <mergeCell ref="J135:J137"/>
    <mergeCell ref="B121:H121"/>
    <mergeCell ref="B104:H104"/>
    <mergeCell ref="J63:J65"/>
    <mergeCell ref="J68:J70"/>
    <mergeCell ref="J72:J74"/>
    <mergeCell ref="J76:J78"/>
    <mergeCell ref="B83:H83"/>
    <mergeCell ref="J51:J53"/>
    <mergeCell ref="J55:J57"/>
    <mergeCell ref="B45:H45"/>
    <mergeCell ref="J47:J49"/>
    <mergeCell ref="J59:J61"/>
    <mergeCell ref="B3:C3"/>
    <mergeCell ref="B1:J2"/>
    <mergeCell ref="J17:J19"/>
    <mergeCell ref="J21:J23"/>
    <mergeCell ref="J25:J27"/>
    <mergeCell ref="B11:H11"/>
    <mergeCell ref="B9:B10"/>
    <mergeCell ref="C9:C10"/>
    <mergeCell ref="D9:D10"/>
    <mergeCell ref="E9:E10"/>
    <mergeCell ref="F9:F10"/>
    <mergeCell ref="G9:G10"/>
    <mergeCell ref="J13:J15"/>
    <mergeCell ref="B4:C4"/>
    <mergeCell ref="H9:H10"/>
    <mergeCell ref="I9:I10"/>
    <mergeCell ref="J237:J239"/>
    <mergeCell ref="J241:J243"/>
    <mergeCell ref="J245:J247"/>
    <mergeCell ref="J249:J251"/>
    <mergeCell ref="G3:H3"/>
    <mergeCell ref="G4:H4"/>
    <mergeCell ref="G5:H5"/>
    <mergeCell ref="G6:H6"/>
    <mergeCell ref="J9:J10"/>
    <mergeCell ref="B28:H28"/>
    <mergeCell ref="J30:J32"/>
    <mergeCell ref="J34:J36"/>
    <mergeCell ref="J38:J40"/>
    <mergeCell ref="J42:J44"/>
    <mergeCell ref="J80:J82"/>
    <mergeCell ref="B66:H66"/>
  </mergeCells>
  <phoneticPr fontId="9" type="noConversion"/>
  <conditionalFormatting sqref="B12:H12">
    <cfRule type="expression" dxfId="329" priority="480">
      <formula>MOD(TEXT(B12,"MM"),2)=0</formula>
    </cfRule>
  </conditionalFormatting>
  <conditionalFormatting sqref="B16:H16">
    <cfRule type="expression" dxfId="328" priority="479">
      <formula>MOD(TEXT(B16,"MM"),2)=0</formula>
    </cfRule>
  </conditionalFormatting>
  <conditionalFormatting sqref="B20:H20">
    <cfRule type="expression" dxfId="327" priority="478">
      <formula>MOD(TEXT(B20,"MM"),2)=0</formula>
    </cfRule>
  </conditionalFormatting>
  <conditionalFormatting sqref="B24:H24">
    <cfRule type="expression" dxfId="326" priority="477">
      <formula>MOD(TEXT(B24,"MM"),2)=0</formula>
    </cfRule>
  </conditionalFormatting>
  <conditionalFormatting sqref="B29:H29">
    <cfRule type="expression" dxfId="325" priority="476">
      <formula>MOD(TEXT(B29,"MM"),2)=0</formula>
    </cfRule>
  </conditionalFormatting>
  <conditionalFormatting sqref="B33:H33">
    <cfRule type="expression" dxfId="324" priority="475">
      <formula>MOD(TEXT(B33,"MM"),2)=0</formula>
    </cfRule>
  </conditionalFormatting>
  <conditionalFormatting sqref="B37:H37">
    <cfRule type="expression" dxfId="323" priority="474">
      <formula>MOD(TEXT(B37,"MM"),2)=0</formula>
    </cfRule>
  </conditionalFormatting>
  <conditionalFormatting sqref="B41:H41">
    <cfRule type="expression" dxfId="322" priority="473">
      <formula>MOD(TEXT(B41,"MM"),2)=0</formula>
    </cfRule>
  </conditionalFormatting>
  <conditionalFormatting sqref="B46:H46">
    <cfRule type="expression" dxfId="321" priority="472">
      <formula>MOD(TEXT(B46,"MM"),2)=0</formula>
    </cfRule>
  </conditionalFormatting>
  <conditionalFormatting sqref="C50:H50">
    <cfRule type="expression" dxfId="320" priority="471">
      <formula>MOD(TEXT(C50,"MM"),2)=0</formula>
    </cfRule>
  </conditionalFormatting>
  <conditionalFormatting sqref="B54:H54">
    <cfRule type="expression" dxfId="319" priority="470">
      <formula>MOD(TEXT(B54,"MM"),2)=0</formula>
    </cfRule>
  </conditionalFormatting>
  <conditionalFormatting sqref="B58:H58">
    <cfRule type="expression" dxfId="318" priority="469">
      <formula>MOD(TEXT(B58,"MM"),2)=0</formula>
    </cfRule>
  </conditionalFormatting>
  <conditionalFormatting sqref="B62:H62">
    <cfRule type="expression" dxfId="317" priority="468">
      <formula>MOD(TEXT(B62,"MM"),2)=0</formula>
    </cfRule>
  </conditionalFormatting>
  <conditionalFormatting sqref="B67:H67">
    <cfRule type="expression" dxfId="316" priority="467">
      <formula>MOD(TEXT(B67,"MM"),2)=0</formula>
    </cfRule>
  </conditionalFormatting>
  <conditionalFormatting sqref="B71:H71">
    <cfRule type="expression" dxfId="315" priority="466">
      <formula>MOD(TEXT(B71,"MM"),2)=0</formula>
    </cfRule>
  </conditionalFormatting>
  <conditionalFormatting sqref="B75:H75">
    <cfRule type="expression" dxfId="314" priority="465">
      <formula>MOD(TEXT(B75,"MM"),2)=0</formula>
    </cfRule>
  </conditionalFormatting>
  <conditionalFormatting sqref="B79:H79">
    <cfRule type="expression" dxfId="313" priority="464">
      <formula>MOD(TEXT(B79,"MM"),2)=0</formula>
    </cfRule>
  </conditionalFormatting>
  <conditionalFormatting sqref="B84:H84">
    <cfRule type="expression" dxfId="312" priority="463">
      <formula>MOD(TEXT(B84,"MM"),2)=0</formula>
    </cfRule>
  </conditionalFormatting>
  <conditionalFormatting sqref="C88:H88">
    <cfRule type="expression" dxfId="311" priority="462">
      <formula>MOD(TEXT(C88,"MM"),2)=0</formula>
    </cfRule>
  </conditionalFormatting>
  <conditionalFormatting sqref="B92:H92">
    <cfRule type="expression" dxfId="310" priority="461">
      <formula>MOD(TEXT(B92,"MM"),2)=0</formula>
    </cfRule>
  </conditionalFormatting>
  <conditionalFormatting sqref="B96:H96">
    <cfRule type="expression" dxfId="309" priority="460">
      <formula>MOD(TEXT(B96,"MM"),2)=0</formula>
    </cfRule>
  </conditionalFormatting>
  <conditionalFormatting sqref="B100:H100">
    <cfRule type="expression" dxfId="308" priority="459">
      <formula>MOD(TEXT(B100,"MM"),2)=0</formula>
    </cfRule>
  </conditionalFormatting>
  <conditionalFormatting sqref="B105:H105">
    <cfRule type="expression" dxfId="307" priority="458">
      <formula>MOD(TEXT(B105,"MM"),2)=0</formula>
    </cfRule>
  </conditionalFormatting>
  <conditionalFormatting sqref="B109:H109">
    <cfRule type="expression" dxfId="306" priority="457">
      <formula>MOD(TEXT(B109,"MM"),2)=0</formula>
    </cfRule>
  </conditionalFormatting>
  <conditionalFormatting sqref="B113:H113">
    <cfRule type="expression" dxfId="305" priority="456">
      <formula>MOD(TEXT(B113,"MM"),2)=0</formula>
    </cfRule>
  </conditionalFormatting>
  <conditionalFormatting sqref="B117:H117">
    <cfRule type="expression" dxfId="304" priority="455">
      <formula>MOD(TEXT(B117,"MM"),2)=0</formula>
    </cfRule>
  </conditionalFormatting>
  <conditionalFormatting sqref="B122:H122">
    <cfRule type="expression" dxfId="303" priority="454">
      <formula>MOD(TEXT(B122,"MM"),2)=0</formula>
    </cfRule>
  </conditionalFormatting>
  <conditionalFormatting sqref="B126:H126">
    <cfRule type="expression" dxfId="302" priority="453">
      <formula>MOD(TEXT(B126,"MM"),2)=0</formula>
    </cfRule>
  </conditionalFormatting>
  <conditionalFormatting sqref="B130:H130">
    <cfRule type="expression" dxfId="301" priority="452">
      <formula>MOD(TEXT(B130,"MM"),2)=0</formula>
    </cfRule>
  </conditionalFormatting>
  <conditionalFormatting sqref="B134:H134">
    <cfRule type="expression" dxfId="300" priority="451">
      <formula>MOD(TEXT(B134,"MM"),2)=0</formula>
    </cfRule>
  </conditionalFormatting>
  <conditionalFormatting sqref="B139:H139">
    <cfRule type="expression" dxfId="299" priority="450">
      <formula>MOD(TEXT(B139,"MM"),2)=0</formula>
    </cfRule>
  </conditionalFormatting>
  <conditionalFormatting sqref="B143:H143">
    <cfRule type="expression" dxfId="298" priority="449">
      <formula>MOD(TEXT(B143,"MM"),2)=0</formula>
    </cfRule>
  </conditionalFormatting>
  <conditionalFormatting sqref="B147:H147">
    <cfRule type="expression" dxfId="297" priority="448">
      <formula>MOD(TEXT(B147,"MM"),2)=0</formula>
    </cfRule>
  </conditionalFormatting>
  <conditionalFormatting sqref="B151:H151">
    <cfRule type="expression" dxfId="296" priority="447">
      <formula>MOD(TEXT(B151,"MM"),2)=0</formula>
    </cfRule>
  </conditionalFormatting>
  <conditionalFormatting sqref="B155:H155">
    <cfRule type="expression" dxfId="295" priority="446">
      <formula>MOD(TEXT(B155,"MM"),2)=0</formula>
    </cfRule>
  </conditionalFormatting>
  <conditionalFormatting sqref="B160:H160">
    <cfRule type="expression" dxfId="294" priority="445">
      <formula>MOD(TEXT(B160,"MM"),2)=0</formula>
    </cfRule>
  </conditionalFormatting>
  <conditionalFormatting sqref="B164:H164">
    <cfRule type="expression" dxfId="293" priority="444">
      <formula>MOD(TEXT(B164,"MM"),2)=0</formula>
    </cfRule>
  </conditionalFormatting>
  <conditionalFormatting sqref="B168:H168">
    <cfRule type="expression" dxfId="292" priority="443">
      <formula>MOD(TEXT(B168,"MM"),2)=0</formula>
    </cfRule>
  </conditionalFormatting>
  <conditionalFormatting sqref="B172:H172">
    <cfRule type="expression" dxfId="291" priority="442">
      <formula>MOD(TEXT(B172,"MM"),2)=0</formula>
    </cfRule>
  </conditionalFormatting>
  <conditionalFormatting sqref="B177:H177">
    <cfRule type="expression" dxfId="290" priority="441">
      <formula>MOD(TEXT(B177,"MM"),2)=0</formula>
    </cfRule>
  </conditionalFormatting>
  <conditionalFormatting sqref="B181:H181">
    <cfRule type="expression" dxfId="289" priority="440">
      <formula>MOD(TEXT(B181,"MM"),2)=0</formula>
    </cfRule>
  </conditionalFormatting>
  <conditionalFormatting sqref="B185:H185">
    <cfRule type="expression" dxfId="288" priority="439">
      <formula>MOD(TEXT(B185,"MM"),2)=0</formula>
    </cfRule>
  </conditionalFormatting>
  <conditionalFormatting sqref="B189:H189">
    <cfRule type="expression" dxfId="287" priority="438">
      <formula>MOD(TEXT(B189,"MM"),2)=0</formula>
    </cfRule>
  </conditionalFormatting>
  <conditionalFormatting sqref="B194:H194">
    <cfRule type="expression" dxfId="286" priority="437">
      <formula>MOD(TEXT(B194,"MM"),2)=0</formula>
    </cfRule>
  </conditionalFormatting>
  <conditionalFormatting sqref="B198:H198">
    <cfRule type="expression" dxfId="285" priority="436">
      <formula>MOD(TEXT(B198,"MM"),2)=0</formula>
    </cfRule>
  </conditionalFormatting>
  <conditionalFormatting sqref="B202:H202">
    <cfRule type="expression" dxfId="284" priority="435">
      <formula>MOD(TEXT(B202,"MM"),2)=0</formula>
    </cfRule>
  </conditionalFormatting>
  <conditionalFormatting sqref="B206:H206">
    <cfRule type="expression" dxfId="283" priority="434">
      <formula>MOD(TEXT(B206,"MM"),2)=0</formula>
    </cfRule>
  </conditionalFormatting>
  <conditionalFormatting sqref="B210:H210">
    <cfRule type="expression" dxfId="282" priority="433">
      <formula>MOD(TEXT(B210,"MM"),2)=0</formula>
    </cfRule>
  </conditionalFormatting>
  <conditionalFormatting sqref="B215:H215">
    <cfRule type="expression" dxfId="281" priority="432">
      <formula>MOD(TEXT(B215,"MM"),2)=0</formula>
    </cfRule>
  </conditionalFormatting>
  <conditionalFormatting sqref="B219:H219">
    <cfRule type="expression" dxfId="280" priority="431">
      <formula>MOD(TEXT(B219,"MM"),2)=0</formula>
    </cfRule>
  </conditionalFormatting>
  <conditionalFormatting sqref="B223:H223">
    <cfRule type="expression" dxfId="279" priority="430">
      <formula>MOD(TEXT(B223,"MM"),2)=0</formula>
    </cfRule>
  </conditionalFormatting>
  <conditionalFormatting sqref="B227:H227">
    <cfRule type="expression" dxfId="278" priority="429">
      <formula>MOD(TEXT(B227,"MM"),2)=0</formula>
    </cfRule>
  </conditionalFormatting>
  <conditionalFormatting sqref="B232:H232">
    <cfRule type="expression" dxfId="277" priority="428">
      <formula>MOD(TEXT(B232,"MM"),2)=0</formula>
    </cfRule>
  </conditionalFormatting>
  <conditionalFormatting sqref="I14">
    <cfRule type="cellIs" dxfId="276" priority="413" operator="greaterThan">
      <formula>$I$5</formula>
    </cfRule>
  </conditionalFormatting>
  <conditionalFormatting sqref="I13">
    <cfRule type="cellIs" dxfId="275" priority="412" operator="greaterThan">
      <formula>$I$4</formula>
    </cfRule>
  </conditionalFormatting>
  <conditionalFormatting sqref="I15">
    <cfRule type="cellIs" dxfId="274" priority="411" operator="greaterThan">
      <formula>$I$6</formula>
    </cfRule>
  </conditionalFormatting>
  <conditionalFormatting sqref="I18">
    <cfRule type="cellIs" dxfId="273" priority="410" operator="greaterThan">
      <formula>$I$5</formula>
    </cfRule>
  </conditionalFormatting>
  <conditionalFormatting sqref="I17">
    <cfRule type="cellIs" dxfId="272" priority="409" operator="greaterThan">
      <formula>$I$4</formula>
    </cfRule>
  </conditionalFormatting>
  <conditionalFormatting sqref="I19">
    <cfRule type="cellIs" dxfId="271" priority="408" operator="greaterThan">
      <formula>$I$6</formula>
    </cfRule>
  </conditionalFormatting>
  <conditionalFormatting sqref="I22">
    <cfRule type="cellIs" dxfId="270" priority="407" operator="greaterThan">
      <formula>$I$5</formula>
    </cfRule>
  </conditionalFormatting>
  <conditionalFormatting sqref="I21">
    <cfRule type="cellIs" dxfId="269" priority="406" operator="greaterThan">
      <formula>$I$4</formula>
    </cfRule>
  </conditionalFormatting>
  <conditionalFormatting sqref="I23">
    <cfRule type="cellIs" dxfId="268" priority="405" operator="greaterThan">
      <formula>$I$6</formula>
    </cfRule>
  </conditionalFormatting>
  <conditionalFormatting sqref="I26">
    <cfRule type="cellIs" dxfId="267" priority="404" operator="greaterThan">
      <formula>$I$5</formula>
    </cfRule>
  </conditionalFormatting>
  <conditionalFormatting sqref="I25">
    <cfRule type="cellIs" dxfId="266" priority="403" operator="greaterThan">
      <formula>$I$4</formula>
    </cfRule>
  </conditionalFormatting>
  <conditionalFormatting sqref="I27">
    <cfRule type="cellIs" dxfId="265" priority="402" operator="greaterThan">
      <formula>$I$6</formula>
    </cfRule>
  </conditionalFormatting>
  <conditionalFormatting sqref="I31">
    <cfRule type="cellIs" dxfId="264" priority="401" operator="greaterThan">
      <formula>$I$5</formula>
    </cfRule>
  </conditionalFormatting>
  <conditionalFormatting sqref="I30">
    <cfRule type="cellIs" dxfId="263" priority="400" operator="greaterThan">
      <formula>$I$4</formula>
    </cfRule>
  </conditionalFormatting>
  <conditionalFormatting sqref="I32">
    <cfRule type="cellIs" dxfId="262" priority="399" operator="greaterThan">
      <formula>$I$6</formula>
    </cfRule>
  </conditionalFormatting>
  <conditionalFormatting sqref="I35">
    <cfRule type="cellIs" dxfId="261" priority="398" operator="greaterThan">
      <formula>$I$5</formula>
    </cfRule>
  </conditionalFormatting>
  <conditionalFormatting sqref="I34">
    <cfRule type="cellIs" dxfId="260" priority="397" operator="greaterThan">
      <formula>$I$4</formula>
    </cfRule>
  </conditionalFormatting>
  <conditionalFormatting sqref="I36">
    <cfRule type="cellIs" dxfId="259" priority="396" operator="greaterThan">
      <formula>$I$6</formula>
    </cfRule>
  </conditionalFormatting>
  <conditionalFormatting sqref="I39">
    <cfRule type="cellIs" dxfId="258" priority="395" operator="greaterThan">
      <formula>$I$5</formula>
    </cfRule>
  </conditionalFormatting>
  <conditionalFormatting sqref="I38">
    <cfRule type="cellIs" dxfId="257" priority="394" operator="greaterThan">
      <formula>$I$4</formula>
    </cfRule>
  </conditionalFormatting>
  <conditionalFormatting sqref="I40">
    <cfRule type="cellIs" dxfId="256" priority="393" operator="greaterThan">
      <formula>$I$6</formula>
    </cfRule>
  </conditionalFormatting>
  <conditionalFormatting sqref="I43">
    <cfRule type="cellIs" dxfId="255" priority="392" operator="greaterThan">
      <formula>$I$5</formula>
    </cfRule>
  </conditionalFormatting>
  <conditionalFormatting sqref="I42">
    <cfRule type="cellIs" dxfId="254" priority="391" operator="greaterThan">
      <formula>$I$4</formula>
    </cfRule>
  </conditionalFormatting>
  <conditionalFormatting sqref="I44">
    <cfRule type="cellIs" dxfId="253" priority="390" operator="greaterThan">
      <formula>$I$6</formula>
    </cfRule>
  </conditionalFormatting>
  <conditionalFormatting sqref="I48">
    <cfRule type="cellIs" dxfId="252" priority="389" operator="greaterThan">
      <formula>$I$5</formula>
    </cfRule>
  </conditionalFormatting>
  <conditionalFormatting sqref="I47">
    <cfRule type="cellIs" dxfId="251" priority="388" operator="greaterThan">
      <formula>$I$4</formula>
    </cfRule>
  </conditionalFormatting>
  <conditionalFormatting sqref="I49">
    <cfRule type="cellIs" dxfId="250" priority="387" operator="greaterThan">
      <formula>$I$6</formula>
    </cfRule>
  </conditionalFormatting>
  <conditionalFormatting sqref="I52">
    <cfRule type="cellIs" dxfId="249" priority="386" operator="greaterThan">
      <formula>$I$5</formula>
    </cfRule>
  </conditionalFormatting>
  <conditionalFormatting sqref="I51">
    <cfRule type="cellIs" dxfId="248" priority="385" operator="greaterThan">
      <formula>$I$4</formula>
    </cfRule>
  </conditionalFormatting>
  <conditionalFormatting sqref="I53">
    <cfRule type="cellIs" dxfId="247" priority="384" operator="greaterThan">
      <formula>$I$6</formula>
    </cfRule>
  </conditionalFormatting>
  <conditionalFormatting sqref="I56">
    <cfRule type="cellIs" dxfId="246" priority="383" operator="greaterThan">
      <formula>$I$5</formula>
    </cfRule>
  </conditionalFormatting>
  <conditionalFormatting sqref="I55">
    <cfRule type="cellIs" dxfId="245" priority="382" operator="greaterThan">
      <formula>$I$4</formula>
    </cfRule>
  </conditionalFormatting>
  <conditionalFormatting sqref="I57">
    <cfRule type="cellIs" dxfId="244" priority="381" operator="greaterThan">
      <formula>$I$6</formula>
    </cfRule>
  </conditionalFormatting>
  <conditionalFormatting sqref="I60">
    <cfRule type="cellIs" dxfId="243" priority="380" operator="greaterThan">
      <formula>$I$5</formula>
    </cfRule>
  </conditionalFormatting>
  <conditionalFormatting sqref="I59">
    <cfRule type="cellIs" dxfId="242" priority="379" operator="greaterThan">
      <formula>$I$4</formula>
    </cfRule>
  </conditionalFormatting>
  <conditionalFormatting sqref="I61">
    <cfRule type="cellIs" dxfId="241" priority="378" operator="greaterThan">
      <formula>$I$6</formula>
    </cfRule>
  </conditionalFormatting>
  <conditionalFormatting sqref="I64">
    <cfRule type="cellIs" dxfId="240" priority="377" operator="greaterThan">
      <formula>$I$5</formula>
    </cfRule>
  </conditionalFormatting>
  <conditionalFormatting sqref="I63">
    <cfRule type="cellIs" dxfId="239" priority="376" operator="greaterThan">
      <formula>$I$4</formula>
    </cfRule>
  </conditionalFormatting>
  <conditionalFormatting sqref="I65:I66">
    <cfRule type="cellIs" dxfId="238" priority="375" operator="greaterThan">
      <formula>$I$6</formula>
    </cfRule>
  </conditionalFormatting>
  <conditionalFormatting sqref="I69">
    <cfRule type="cellIs" dxfId="237" priority="374" operator="greaterThan">
      <formula>$I$5</formula>
    </cfRule>
  </conditionalFormatting>
  <conditionalFormatting sqref="I68">
    <cfRule type="cellIs" dxfId="236" priority="373" operator="greaterThan">
      <formula>$I$4</formula>
    </cfRule>
  </conditionalFormatting>
  <conditionalFormatting sqref="I70">
    <cfRule type="cellIs" dxfId="235" priority="372" operator="greaterThan">
      <formula>$I$6</formula>
    </cfRule>
  </conditionalFormatting>
  <conditionalFormatting sqref="I73">
    <cfRule type="cellIs" dxfId="234" priority="371" operator="greaterThan">
      <formula>$I$5</formula>
    </cfRule>
  </conditionalFormatting>
  <conditionalFormatting sqref="I72">
    <cfRule type="cellIs" dxfId="233" priority="370" operator="greaterThan">
      <formula>$I$4</formula>
    </cfRule>
  </conditionalFormatting>
  <conditionalFormatting sqref="I74">
    <cfRule type="cellIs" dxfId="232" priority="369" operator="greaterThan">
      <formula>$I$6</formula>
    </cfRule>
  </conditionalFormatting>
  <conditionalFormatting sqref="I77">
    <cfRule type="cellIs" dxfId="231" priority="368" operator="greaterThan">
      <formula>$I$5</formula>
    </cfRule>
  </conditionalFormatting>
  <conditionalFormatting sqref="I76">
    <cfRule type="cellIs" dxfId="230" priority="367" operator="greaterThan">
      <formula>$I$4</formula>
    </cfRule>
  </conditionalFormatting>
  <conditionalFormatting sqref="I78">
    <cfRule type="cellIs" dxfId="229" priority="366" operator="greaterThan">
      <formula>$I$6</formula>
    </cfRule>
  </conditionalFormatting>
  <conditionalFormatting sqref="I81">
    <cfRule type="cellIs" dxfId="228" priority="365" operator="greaterThan">
      <formula>$I$5</formula>
    </cfRule>
  </conditionalFormatting>
  <conditionalFormatting sqref="I80">
    <cfRule type="cellIs" dxfId="227" priority="364" operator="greaterThan">
      <formula>$I$4</formula>
    </cfRule>
  </conditionalFormatting>
  <conditionalFormatting sqref="I82">
    <cfRule type="cellIs" dxfId="226" priority="363" operator="greaterThan">
      <formula>$I$6</formula>
    </cfRule>
  </conditionalFormatting>
  <conditionalFormatting sqref="I86">
    <cfRule type="cellIs" dxfId="225" priority="362" operator="greaterThan">
      <formula>$I$5</formula>
    </cfRule>
  </conditionalFormatting>
  <conditionalFormatting sqref="I85">
    <cfRule type="cellIs" dxfId="224" priority="361" operator="greaterThan">
      <formula>$I$4</formula>
    </cfRule>
  </conditionalFormatting>
  <conditionalFormatting sqref="I87">
    <cfRule type="cellIs" dxfId="223" priority="360" operator="greaterThan">
      <formula>$I$6</formula>
    </cfRule>
  </conditionalFormatting>
  <conditionalFormatting sqref="I90">
    <cfRule type="cellIs" dxfId="222" priority="359" operator="greaterThan">
      <formula>$I$5</formula>
    </cfRule>
  </conditionalFormatting>
  <conditionalFormatting sqref="I89">
    <cfRule type="cellIs" dxfId="221" priority="358" operator="greaterThan">
      <formula>$I$4</formula>
    </cfRule>
  </conditionalFormatting>
  <conditionalFormatting sqref="I91">
    <cfRule type="cellIs" dxfId="220" priority="357" operator="greaterThan">
      <formula>$I$6</formula>
    </cfRule>
  </conditionalFormatting>
  <conditionalFormatting sqref="I94">
    <cfRule type="cellIs" dxfId="219" priority="356" operator="greaterThan">
      <formula>$I$5</formula>
    </cfRule>
  </conditionalFormatting>
  <conditionalFormatting sqref="I93">
    <cfRule type="cellIs" dxfId="218" priority="355" operator="greaterThan">
      <formula>$I$4</formula>
    </cfRule>
  </conditionalFormatting>
  <conditionalFormatting sqref="I95">
    <cfRule type="cellIs" dxfId="217" priority="354" operator="greaterThan">
      <formula>$I$6</formula>
    </cfRule>
  </conditionalFormatting>
  <conditionalFormatting sqref="I98">
    <cfRule type="cellIs" dxfId="216" priority="353" operator="greaterThan">
      <formula>$I$5</formula>
    </cfRule>
  </conditionalFormatting>
  <conditionalFormatting sqref="I97">
    <cfRule type="cellIs" dxfId="215" priority="352" operator="greaterThan">
      <formula>$I$4</formula>
    </cfRule>
  </conditionalFormatting>
  <conditionalFormatting sqref="I99">
    <cfRule type="cellIs" dxfId="214" priority="351" operator="greaterThan">
      <formula>$I$6</formula>
    </cfRule>
  </conditionalFormatting>
  <conditionalFormatting sqref="I102">
    <cfRule type="cellIs" dxfId="213" priority="350" operator="greaterThan">
      <formula>$I$5</formula>
    </cfRule>
  </conditionalFormatting>
  <conditionalFormatting sqref="I101">
    <cfRule type="cellIs" dxfId="212" priority="349" operator="greaterThan">
      <formula>$I$4</formula>
    </cfRule>
  </conditionalFormatting>
  <conditionalFormatting sqref="I103">
    <cfRule type="cellIs" dxfId="211" priority="348" operator="greaterThan">
      <formula>$I$6</formula>
    </cfRule>
  </conditionalFormatting>
  <conditionalFormatting sqref="I107">
    <cfRule type="cellIs" dxfId="210" priority="347" operator="greaterThan">
      <formula>$I$5</formula>
    </cfRule>
  </conditionalFormatting>
  <conditionalFormatting sqref="I106">
    <cfRule type="cellIs" dxfId="209" priority="346" operator="greaterThan">
      <formula>$I$4</formula>
    </cfRule>
  </conditionalFormatting>
  <conditionalFormatting sqref="I108">
    <cfRule type="cellIs" dxfId="208" priority="345" operator="greaterThan">
      <formula>$I$6</formula>
    </cfRule>
  </conditionalFormatting>
  <conditionalFormatting sqref="I111">
    <cfRule type="cellIs" dxfId="207" priority="344" operator="greaterThan">
      <formula>$I$5</formula>
    </cfRule>
  </conditionalFormatting>
  <conditionalFormatting sqref="I110">
    <cfRule type="cellIs" dxfId="206" priority="343" operator="greaterThan">
      <formula>$I$4</formula>
    </cfRule>
  </conditionalFormatting>
  <conditionalFormatting sqref="I112">
    <cfRule type="cellIs" dxfId="205" priority="342" operator="greaterThan">
      <formula>$I$6</formula>
    </cfRule>
  </conditionalFormatting>
  <conditionalFormatting sqref="I115">
    <cfRule type="cellIs" dxfId="204" priority="341" operator="greaterThan">
      <formula>$I$5</formula>
    </cfRule>
  </conditionalFormatting>
  <conditionalFormatting sqref="I114">
    <cfRule type="cellIs" dxfId="203" priority="340" operator="greaterThan">
      <formula>$I$4</formula>
    </cfRule>
  </conditionalFormatting>
  <conditionalFormatting sqref="I116">
    <cfRule type="cellIs" dxfId="202" priority="339" operator="greaterThan">
      <formula>$I$6</formula>
    </cfRule>
  </conditionalFormatting>
  <conditionalFormatting sqref="I119">
    <cfRule type="cellIs" dxfId="201" priority="338" operator="greaterThan">
      <formula>$I$5</formula>
    </cfRule>
  </conditionalFormatting>
  <conditionalFormatting sqref="I118">
    <cfRule type="cellIs" dxfId="200" priority="337" operator="greaterThan">
      <formula>$I$4</formula>
    </cfRule>
  </conditionalFormatting>
  <conditionalFormatting sqref="I120:I121">
    <cfRule type="cellIs" dxfId="199" priority="336" operator="greaterThan">
      <formula>$I$6</formula>
    </cfRule>
  </conditionalFormatting>
  <conditionalFormatting sqref="I124">
    <cfRule type="cellIs" dxfId="198" priority="335" operator="greaterThan">
      <formula>$I$5</formula>
    </cfRule>
  </conditionalFormatting>
  <conditionalFormatting sqref="I123">
    <cfRule type="cellIs" dxfId="197" priority="334" operator="greaterThan">
      <formula>$I$4</formula>
    </cfRule>
  </conditionalFormatting>
  <conditionalFormatting sqref="I125">
    <cfRule type="cellIs" dxfId="196" priority="333" operator="greaterThan">
      <formula>$I$6</formula>
    </cfRule>
  </conditionalFormatting>
  <conditionalFormatting sqref="I128">
    <cfRule type="cellIs" dxfId="195" priority="332" operator="greaterThan">
      <formula>$I$5</formula>
    </cfRule>
  </conditionalFormatting>
  <conditionalFormatting sqref="I127">
    <cfRule type="cellIs" dxfId="194" priority="331" operator="greaterThan">
      <formula>$I$4</formula>
    </cfRule>
  </conditionalFormatting>
  <conditionalFormatting sqref="I129">
    <cfRule type="cellIs" dxfId="193" priority="330" operator="greaterThan">
      <formula>$I$6</formula>
    </cfRule>
  </conditionalFormatting>
  <conditionalFormatting sqref="I132">
    <cfRule type="cellIs" dxfId="192" priority="329" operator="greaterThan">
      <formula>$I$5</formula>
    </cfRule>
  </conditionalFormatting>
  <conditionalFormatting sqref="I131">
    <cfRule type="cellIs" dxfId="191" priority="328" operator="greaterThan">
      <formula>$I$4</formula>
    </cfRule>
  </conditionalFormatting>
  <conditionalFormatting sqref="I133">
    <cfRule type="cellIs" dxfId="190" priority="327" operator="greaterThan">
      <formula>$I$6</formula>
    </cfRule>
  </conditionalFormatting>
  <conditionalFormatting sqref="I136">
    <cfRule type="cellIs" dxfId="189" priority="326" operator="greaterThan">
      <formula>$I$5</formula>
    </cfRule>
  </conditionalFormatting>
  <conditionalFormatting sqref="I135">
    <cfRule type="cellIs" dxfId="188" priority="325" operator="greaterThan">
      <formula>$I$4</formula>
    </cfRule>
  </conditionalFormatting>
  <conditionalFormatting sqref="I137">
    <cfRule type="cellIs" dxfId="187" priority="324" operator="greaterThan">
      <formula>$I$6</formula>
    </cfRule>
  </conditionalFormatting>
  <conditionalFormatting sqref="I141">
    <cfRule type="cellIs" dxfId="186" priority="323" operator="greaterThan">
      <formula>$I$5</formula>
    </cfRule>
  </conditionalFormatting>
  <conditionalFormatting sqref="I140">
    <cfRule type="cellIs" dxfId="185" priority="322" operator="greaterThan">
      <formula>$I$4</formula>
    </cfRule>
  </conditionalFormatting>
  <conditionalFormatting sqref="I142">
    <cfRule type="cellIs" dxfId="184" priority="321" operator="greaterThan">
      <formula>$I$6</formula>
    </cfRule>
  </conditionalFormatting>
  <conditionalFormatting sqref="I145">
    <cfRule type="cellIs" dxfId="183" priority="320" operator="greaterThan">
      <formula>$I$5</formula>
    </cfRule>
  </conditionalFormatting>
  <conditionalFormatting sqref="I144">
    <cfRule type="cellIs" dxfId="182" priority="319" operator="greaterThan">
      <formula>$I$4</formula>
    </cfRule>
  </conditionalFormatting>
  <conditionalFormatting sqref="I146">
    <cfRule type="cellIs" dxfId="181" priority="318" operator="greaterThan">
      <formula>$I$6</formula>
    </cfRule>
  </conditionalFormatting>
  <conditionalFormatting sqref="I149">
    <cfRule type="cellIs" dxfId="180" priority="317" operator="greaterThan">
      <formula>$I$5</formula>
    </cfRule>
  </conditionalFormatting>
  <conditionalFormatting sqref="I148">
    <cfRule type="cellIs" dxfId="179" priority="316" operator="greaterThan">
      <formula>$I$4</formula>
    </cfRule>
  </conditionalFormatting>
  <conditionalFormatting sqref="I150">
    <cfRule type="cellIs" dxfId="178" priority="315" operator="greaterThan">
      <formula>$I$6</formula>
    </cfRule>
  </conditionalFormatting>
  <conditionalFormatting sqref="I153">
    <cfRule type="cellIs" dxfId="177" priority="314" operator="greaterThan">
      <formula>$I$5</formula>
    </cfRule>
  </conditionalFormatting>
  <conditionalFormatting sqref="I152">
    <cfRule type="cellIs" dxfId="176" priority="313" operator="greaterThan">
      <formula>$I$4</formula>
    </cfRule>
  </conditionalFormatting>
  <conditionalFormatting sqref="I154">
    <cfRule type="cellIs" dxfId="175" priority="312" operator="greaterThan">
      <formula>$I$6</formula>
    </cfRule>
  </conditionalFormatting>
  <conditionalFormatting sqref="I157">
    <cfRule type="cellIs" dxfId="174" priority="311" operator="greaterThan">
      <formula>$I$5</formula>
    </cfRule>
  </conditionalFormatting>
  <conditionalFormatting sqref="I156">
    <cfRule type="cellIs" dxfId="173" priority="310" operator="greaterThan">
      <formula>$I$4</formula>
    </cfRule>
  </conditionalFormatting>
  <conditionalFormatting sqref="I158:I159">
    <cfRule type="cellIs" dxfId="172" priority="309" operator="greaterThan">
      <formula>$I$6</formula>
    </cfRule>
  </conditionalFormatting>
  <conditionalFormatting sqref="I162">
    <cfRule type="cellIs" dxfId="171" priority="308" operator="greaterThan">
      <formula>$I$5</formula>
    </cfRule>
  </conditionalFormatting>
  <conditionalFormatting sqref="I161">
    <cfRule type="cellIs" dxfId="170" priority="307" operator="greaterThan">
      <formula>$I$4</formula>
    </cfRule>
  </conditionalFormatting>
  <conditionalFormatting sqref="I163">
    <cfRule type="cellIs" dxfId="169" priority="306" operator="greaterThan">
      <formula>$I$6</formula>
    </cfRule>
  </conditionalFormatting>
  <conditionalFormatting sqref="I166">
    <cfRule type="cellIs" dxfId="168" priority="305" operator="greaterThan">
      <formula>$I$5</formula>
    </cfRule>
  </conditionalFormatting>
  <conditionalFormatting sqref="I165">
    <cfRule type="cellIs" dxfId="167" priority="304" operator="greaterThan">
      <formula>$I$4</formula>
    </cfRule>
  </conditionalFormatting>
  <conditionalFormatting sqref="I167">
    <cfRule type="cellIs" dxfId="166" priority="303" operator="greaterThan">
      <formula>$I$6</formula>
    </cfRule>
  </conditionalFormatting>
  <conditionalFormatting sqref="I170">
    <cfRule type="cellIs" dxfId="165" priority="302" operator="greaterThan">
      <formula>$I$5</formula>
    </cfRule>
  </conditionalFormatting>
  <conditionalFormatting sqref="I169">
    <cfRule type="cellIs" dxfId="164" priority="301" operator="greaterThan">
      <formula>$I$4</formula>
    </cfRule>
  </conditionalFormatting>
  <conditionalFormatting sqref="I171">
    <cfRule type="cellIs" dxfId="163" priority="300" operator="greaterThan">
      <formula>$I$6</formula>
    </cfRule>
  </conditionalFormatting>
  <conditionalFormatting sqref="I174">
    <cfRule type="cellIs" dxfId="162" priority="299" operator="greaterThan">
      <formula>$I$5</formula>
    </cfRule>
  </conditionalFormatting>
  <conditionalFormatting sqref="I173">
    <cfRule type="cellIs" dxfId="161" priority="298" operator="greaterThan">
      <formula>$I$4</formula>
    </cfRule>
  </conditionalFormatting>
  <conditionalFormatting sqref="I175">
    <cfRule type="cellIs" dxfId="160" priority="297" operator="greaterThan">
      <formula>$I$6</formula>
    </cfRule>
  </conditionalFormatting>
  <conditionalFormatting sqref="I179">
    <cfRule type="cellIs" dxfId="159" priority="296" operator="greaterThan">
      <formula>$I$5</formula>
    </cfRule>
  </conditionalFormatting>
  <conditionalFormatting sqref="I178">
    <cfRule type="cellIs" dxfId="158" priority="295" operator="greaterThan">
      <formula>$I$4</formula>
    </cfRule>
  </conditionalFormatting>
  <conditionalFormatting sqref="I180">
    <cfRule type="cellIs" dxfId="157" priority="294" operator="greaterThan">
      <formula>$I$6</formula>
    </cfRule>
  </conditionalFormatting>
  <conditionalFormatting sqref="I183">
    <cfRule type="cellIs" dxfId="156" priority="293" operator="greaterThan">
      <formula>$I$5</formula>
    </cfRule>
  </conditionalFormatting>
  <conditionalFormatting sqref="I182">
    <cfRule type="cellIs" dxfId="155" priority="292" operator="greaterThan">
      <formula>$I$4</formula>
    </cfRule>
  </conditionalFormatting>
  <conditionalFormatting sqref="I184">
    <cfRule type="cellIs" dxfId="154" priority="291" operator="greaterThan">
      <formula>$I$6</formula>
    </cfRule>
  </conditionalFormatting>
  <conditionalFormatting sqref="I187">
    <cfRule type="cellIs" dxfId="153" priority="290" operator="greaterThan">
      <formula>$I$5</formula>
    </cfRule>
  </conditionalFormatting>
  <conditionalFormatting sqref="I186">
    <cfRule type="cellIs" dxfId="152" priority="289" operator="greaterThan">
      <formula>$I$4</formula>
    </cfRule>
  </conditionalFormatting>
  <conditionalFormatting sqref="I188">
    <cfRule type="cellIs" dxfId="151" priority="288" operator="greaterThan">
      <formula>$I$6</formula>
    </cfRule>
  </conditionalFormatting>
  <conditionalFormatting sqref="I191">
    <cfRule type="cellIs" dxfId="150" priority="287" operator="greaterThan">
      <formula>$I$5</formula>
    </cfRule>
  </conditionalFormatting>
  <conditionalFormatting sqref="I190">
    <cfRule type="cellIs" dxfId="149" priority="286" operator="greaterThan">
      <formula>$I$4</formula>
    </cfRule>
  </conditionalFormatting>
  <conditionalFormatting sqref="I192">
    <cfRule type="cellIs" dxfId="148" priority="285" operator="greaterThan">
      <formula>$I$6</formula>
    </cfRule>
  </conditionalFormatting>
  <conditionalFormatting sqref="I196">
    <cfRule type="cellIs" dxfId="147" priority="284" operator="greaterThan">
      <formula>$I$5</formula>
    </cfRule>
  </conditionalFormatting>
  <conditionalFormatting sqref="I195">
    <cfRule type="cellIs" dxfId="146" priority="283" operator="greaterThan">
      <formula>$I$4</formula>
    </cfRule>
  </conditionalFormatting>
  <conditionalFormatting sqref="I197">
    <cfRule type="cellIs" dxfId="145" priority="282" operator="greaterThan">
      <formula>$I$6</formula>
    </cfRule>
  </conditionalFormatting>
  <conditionalFormatting sqref="I200">
    <cfRule type="cellIs" dxfId="144" priority="281" operator="greaterThan">
      <formula>$I$5</formula>
    </cfRule>
  </conditionalFormatting>
  <conditionalFormatting sqref="I199">
    <cfRule type="cellIs" dxfId="143" priority="280" operator="greaterThan">
      <formula>$I$4</formula>
    </cfRule>
  </conditionalFormatting>
  <conditionalFormatting sqref="I201">
    <cfRule type="cellIs" dxfId="142" priority="279" operator="greaterThan">
      <formula>$I$6</formula>
    </cfRule>
  </conditionalFormatting>
  <conditionalFormatting sqref="I204">
    <cfRule type="cellIs" dxfId="141" priority="278" operator="greaterThan">
      <formula>$I$5</formula>
    </cfRule>
  </conditionalFormatting>
  <conditionalFormatting sqref="I203">
    <cfRule type="cellIs" dxfId="140" priority="277" operator="greaterThan">
      <formula>$I$4</formula>
    </cfRule>
  </conditionalFormatting>
  <conditionalFormatting sqref="I205">
    <cfRule type="cellIs" dxfId="139" priority="276" operator="greaterThan">
      <formula>$I$6</formula>
    </cfRule>
  </conditionalFormatting>
  <conditionalFormatting sqref="I208">
    <cfRule type="cellIs" dxfId="138" priority="275" operator="greaterThan">
      <formula>$I$5</formula>
    </cfRule>
  </conditionalFormatting>
  <conditionalFormatting sqref="I207">
    <cfRule type="cellIs" dxfId="137" priority="274" operator="greaterThan">
      <formula>$I$4</formula>
    </cfRule>
  </conditionalFormatting>
  <conditionalFormatting sqref="I209">
    <cfRule type="cellIs" dxfId="136" priority="273" operator="greaterThan">
      <formula>$I$6</formula>
    </cfRule>
  </conditionalFormatting>
  <conditionalFormatting sqref="I212">
    <cfRule type="cellIs" dxfId="135" priority="272" operator="greaterThan">
      <formula>$I$5</formula>
    </cfRule>
  </conditionalFormatting>
  <conditionalFormatting sqref="I211">
    <cfRule type="cellIs" dxfId="134" priority="271" operator="greaterThan">
      <formula>$I$4</formula>
    </cfRule>
  </conditionalFormatting>
  <conditionalFormatting sqref="I213:I214">
    <cfRule type="cellIs" dxfId="133" priority="270" operator="greaterThan">
      <formula>$I$6</formula>
    </cfRule>
  </conditionalFormatting>
  <conditionalFormatting sqref="I217">
    <cfRule type="cellIs" dxfId="132" priority="269" operator="greaterThan">
      <formula>$I$5</formula>
    </cfRule>
  </conditionalFormatting>
  <conditionalFormatting sqref="I216">
    <cfRule type="cellIs" dxfId="131" priority="268" operator="greaterThan">
      <formula>$I$4</formula>
    </cfRule>
  </conditionalFormatting>
  <conditionalFormatting sqref="I218">
    <cfRule type="cellIs" dxfId="130" priority="267" operator="greaterThan">
      <formula>$I$6</formula>
    </cfRule>
  </conditionalFormatting>
  <conditionalFormatting sqref="I221">
    <cfRule type="cellIs" dxfId="129" priority="266" operator="greaterThan">
      <formula>$I$5</formula>
    </cfRule>
  </conditionalFormatting>
  <conditionalFormatting sqref="I220">
    <cfRule type="cellIs" dxfId="128" priority="265" operator="greaterThan">
      <formula>$I$4</formula>
    </cfRule>
  </conditionalFormatting>
  <conditionalFormatting sqref="I222">
    <cfRule type="cellIs" dxfId="127" priority="264" operator="greaterThan">
      <formula>$I$6</formula>
    </cfRule>
  </conditionalFormatting>
  <conditionalFormatting sqref="I225">
    <cfRule type="cellIs" dxfId="126" priority="263" operator="greaterThan">
      <formula>$I$5</formula>
    </cfRule>
  </conditionalFormatting>
  <conditionalFormatting sqref="I224">
    <cfRule type="cellIs" dxfId="125" priority="262" operator="greaterThan">
      <formula>$I$4</formula>
    </cfRule>
  </conditionalFormatting>
  <conditionalFormatting sqref="I226">
    <cfRule type="cellIs" dxfId="124" priority="261" operator="greaterThan">
      <formula>$I$6</formula>
    </cfRule>
  </conditionalFormatting>
  <conditionalFormatting sqref="I229">
    <cfRule type="cellIs" dxfId="123" priority="260" operator="greaterThan">
      <formula>$I$5</formula>
    </cfRule>
  </conditionalFormatting>
  <conditionalFormatting sqref="I228">
    <cfRule type="cellIs" dxfId="122" priority="259" operator="greaterThan">
      <formula>$I$4</formula>
    </cfRule>
  </conditionalFormatting>
  <conditionalFormatting sqref="I230">
    <cfRule type="cellIs" dxfId="121" priority="258" operator="greaterThan">
      <formula>$I$6</formula>
    </cfRule>
  </conditionalFormatting>
  <conditionalFormatting sqref="I234">
    <cfRule type="cellIs" dxfId="120" priority="257" operator="greaterThan">
      <formula>$I$5</formula>
    </cfRule>
  </conditionalFormatting>
  <conditionalFormatting sqref="I233">
    <cfRule type="cellIs" dxfId="119" priority="256" operator="greaterThan">
      <formula>$I$4</formula>
    </cfRule>
  </conditionalFormatting>
  <conditionalFormatting sqref="I235">
    <cfRule type="cellIs" dxfId="118" priority="255" operator="greaterThan">
      <formula>$I$6</formula>
    </cfRule>
  </conditionalFormatting>
  <conditionalFormatting sqref="J13:J15">
    <cfRule type="cellIs" dxfId="117" priority="254" operator="greaterThan">
      <formula>$D$4</formula>
    </cfRule>
  </conditionalFormatting>
  <conditionalFormatting sqref="J17:J19">
    <cfRule type="cellIs" dxfId="116" priority="253" operator="greaterThan">
      <formula>$D$4</formula>
    </cfRule>
  </conditionalFormatting>
  <conditionalFormatting sqref="J21:J23">
    <cfRule type="cellIs" dxfId="115" priority="252" operator="greaterThan">
      <formula>$D$4</formula>
    </cfRule>
  </conditionalFormatting>
  <conditionalFormatting sqref="J25:J27">
    <cfRule type="cellIs" dxfId="114" priority="251" operator="greaterThan">
      <formula>$D$4</formula>
    </cfRule>
  </conditionalFormatting>
  <conditionalFormatting sqref="J30:J32">
    <cfRule type="cellIs" dxfId="113" priority="250" operator="greaterThan">
      <formula>$D$4</formula>
    </cfRule>
  </conditionalFormatting>
  <conditionalFormatting sqref="J34:J36">
    <cfRule type="cellIs" dxfId="112" priority="249" operator="greaterThan">
      <formula>$D$4</formula>
    </cfRule>
  </conditionalFormatting>
  <conditionalFormatting sqref="J38:J40">
    <cfRule type="cellIs" dxfId="111" priority="248" operator="greaterThan">
      <formula>$D$4</formula>
    </cfRule>
  </conditionalFormatting>
  <conditionalFormatting sqref="J42:J44">
    <cfRule type="cellIs" dxfId="110" priority="247" operator="greaterThan">
      <formula>$D$4</formula>
    </cfRule>
  </conditionalFormatting>
  <conditionalFormatting sqref="J47:J49">
    <cfRule type="cellIs" dxfId="109" priority="246" operator="greaterThan">
      <formula>$D$4</formula>
    </cfRule>
  </conditionalFormatting>
  <conditionalFormatting sqref="J51:J53">
    <cfRule type="cellIs" dxfId="108" priority="245" operator="greaterThan">
      <formula>$D$4</formula>
    </cfRule>
  </conditionalFormatting>
  <conditionalFormatting sqref="J55:J57">
    <cfRule type="cellIs" dxfId="107" priority="244" operator="greaterThan">
      <formula>$D$4</formula>
    </cfRule>
  </conditionalFormatting>
  <conditionalFormatting sqref="J59:J61">
    <cfRule type="cellIs" dxfId="106" priority="243" operator="greaterThan">
      <formula>$D$4</formula>
    </cfRule>
  </conditionalFormatting>
  <conditionalFormatting sqref="J63:J66">
    <cfRule type="cellIs" dxfId="105" priority="242" operator="greaterThan">
      <formula>$D$4</formula>
    </cfRule>
  </conditionalFormatting>
  <conditionalFormatting sqref="J68:J70">
    <cfRule type="cellIs" dxfId="104" priority="241" operator="greaterThan">
      <formula>$D$4</formula>
    </cfRule>
  </conditionalFormatting>
  <conditionalFormatting sqref="J72:J74">
    <cfRule type="cellIs" dxfId="103" priority="240" operator="greaterThan">
      <formula>$D$4</formula>
    </cfRule>
  </conditionalFormatting>
  <conditionalFormatting sqref="J76:J78">
    <cfRule type="cellIs" dxfId="102" priority="239" operator="greaterThan">
      <formula>$D$4</formula>
    </cfRule>
  </conditionalFormatting>
  <conditionalFormatting sqref="J80:J82">
    <cfRule type="cellIs" dxfId="101" priority="238" operator="greaterThan">
      <formula>$D$4</formula>
    </cfRule>
  </conditionalFormatting>
  <conditionalFormatting sqref="J85:J87">
    <cfRule type="cellIs" dxfId="100" priority="237" operator="greaterThan">
      <formula>$D$4</formula>
    </cfRule>
  </conditionalFormatting>
  <conditionalFormatting sqref="J89:J91">
    <cfRule type="cellIs" dxfId="99" priority="236" operator="greaterThan">
      <formula>$D$4</formula>
    </cfRule>
  </conditionalFormatting>
  <conditionalFormatting sqref="J93:J95">
    <cfRule type="cellIs" dxfId="98" priority="235" operator="greaterThan">
      <formula>$D$4</formula>
    </cfRule>
  </conditionalFormatting>
  <conditionalFormatting sqref="J97:J99">
    <cfRule type="cellIs" dxfId="97" priority="234" operator="greaterThan">
      <formula>$D$4</formula>
    </cfRule>
  </conditionalFormatting>
  <conditionalFormatting sqref="J101:J103">
    <cfRule type="cellIs" dxfId="96" priority="233" operator="greaterThan">
      <formula>$D$4</formula>
    </cfRule>
  </conditionalFormatting>
  <conditionalFormatting sqref="J106:J108">
    <cfRule type="cellIs" dxfId="95" priority="232" operator="greaterThan">
      <formula>$D$4</formula>
    </cfRule>
  </conditionalFormatting>
  <conditionalFormatting sqref="J110:J112">
    <cfRule type="cellIs" dxfId="94" priority="231" operator="greaterThan">
      <formula>$D$4</formula>
    </cfRule>
  </conditionalFormatting>
  <conditionalFormatting sqref="J114:J116">
    <cfRule type="cellIs" dxfId="93" priority="230" operator="greaterThan">
      <formula>$D$4</formula>
    </cfRule>
  </conditionalFormatting>
  <conditionalFormatting sqref="J118:J121">
    <cfRule type="cellIs" dxfId="92" priority="229" operator="greaterThan">
      <formula>$D$4</formula>
    </cfRule>
  </conditionalFormatting>
  <conditionalFormatting sqref="J123:J125">
    <cfRule type="cellIs" dxfId="91" priority="228" operator="greaterThan">
      <formula>$D$4</formula>
    </cfRule>
  </conditionalFormatting>
  <conditionalFormatting sqref="J127:J129">
    <cfRule type="cellIs" dxfId="90" priority="227" operator="greaterThan">
      <formula>$D$4</formula>
    </cfRule>
  </conditionalFormatting>
  <conditionalFormatting sqref="J131:J133">
    <cfRule type="cellIs" dxfId="89" priority="226" operator="greaterThan">
      <formula>$D$4</formula>
    </cfRule>
  </conditionalFormatting>
  <conditionalFormatting sqref="J135:J137">
    <cfRule type="cellIs" dxfId="88" priority="225" operator="greaterThan">
      <formula>$D$4</formula>
    </cfRule>
  </conditionalFormatting>
  <conditionalFormatting sqref="J140:J142">
    <cfRule type="cellIs" dxfId="87" priority="224" operator="greaterThan">
      <formula>$D$4</formula>
    </cfRule>
  </conditionalFormatting>
  <conditionalFormatting sqref="J144:J146">
    <cfRule type="cellIs" dxfId="86" priority="223" operator="greaterThan">
      <formula>$D$4</formula>
    </cfRule>
  </conditionalFormatting>
  <conditionalFormatting sqref="J148:J150">
    <cfRule type="cellIs" dxfId="85" priority="222" operator="greaterThan">
      <formula>$D$4</formula>
    </cfRule>
  </conditionalFormatting>
  <conditionalFormatting sqref="J152:J154">
    <cfRule type="cellIs" dxfId="84" priority="221" operator="greaterThan">
      <formula>$D$4</formula>
    </cfRule>
  </conditionalFormatting>
  <conditionalFormatting sqref="J156:J159">
    <cfRule type="cellIs" dxfId="83" priority="220" operator="greaterThan">
      <formula>$D$4</formula>
    </cfRule>
  </conditionalFormatting>
  <conditionalFormatting sqref="J161:J163">
    <cfRule type="cellIs" dxfId="82" priority="219" operator="greaterThan">
      <formula>$D$4</formula>
    </cfRule>
  </conditionalFormatting>
  <conditionalFormatting sqref="J165:J167">
    <cfRule type="cellIs" dxfId="81" priority="218" operator="greaterThan">
      <formula>$D$4</formula>
    </cfRule>
  </conditionalFormatting>
  <conditionalFormatting sqref="J169:J171">
    <cfRule type="cellIs" dxfId="80" priority="217" operator="greaterThan">
      <formula>$D$4</formula>
    </cfRule>
  </conditionalFormatting>
  <conditionalFormatting sqref="J173:J175">
    <cfRule type="cellIs" dxfId="79" priority="216" operator="greaterThan">
      <formula>$D$4</formula>
    </cfRule>
  </conditionalFormatting>
  <conditionalFormatting sqref="J178:J180">
    <cfRule type="cellIs" dxfId="78" priority="215" operator="greaterThan">
      <formula>$D$4</formula>
    </cfRule>
  </conditionalFormatting>
  <conditionalFormatting sqref="J182:J184">
    <cfRule type="cellIs" dxfId="77" priority="214" operator="greaterThan">
      <formula>$D$4</formula>
    </cfRule>
  </conditionalFormatting>
  <conditionalFormatting sqref="J186:J188">
    <cfRule type="cellIs" dxfId="76" priority="213" operator="greaterThan">
      <formula>$D$4</formula>
    </cfRule>
  </conditionalFormatting>
  <conditionalFormatting sqref="J190:J192">
    <cfRule type="cellIs" dxfId="75" priority="212" operator="greaterThan">
      <formula>$D$4</formula>
    </cfRule>
  </conditionalFormatting>
  <conditionalFormatting sqref="J195:J197">
    <cfRule type="cellIs" dxfId="74" priority="211" operator="greaterThan">
      <formula>$D$4</formula>
    </cfRule>
  </conditionalFormatting>
  <conditionalFormatting sqref="J199:J201">
    <cfRule type="cellIs" dxfId="73" priority="210" operator="greaterThan">
      <formula>$D$4</formula>
    </cfRule>
  </conditionalFormatting>
  <conditionalFormatting sqref="J203:J205">
    <cfRule type="cellIs" dxfId="72" priority="209" operator="greaterThan">
      <formula>$D$4</formula>
    </cfRule>
  </conditionalFormatting>
  <conditionalFormatting sqref="J207:J209">
    <cfRule type="cellIs" dxfId="71" priority="208" operator="greaterThan">
      <formula>$D$4</formula>
    </cfRule>
  </conditionalFormatting>
  <conditionalFormatting sqref="J211:J214">
    <cfRule type="cellIs" dxfId="70" priority="207" operator="greaterThan">
      <formula>$D$4</formula>
    </cfRule>
  </conditionalFormatting>
  <conditionalFormatting sqref="J216:J218">
    <cfRule type="cellIs" dxfId="69" priority="206" operator="greaterThan">
      <formula>$D$4</formula>
    </cfRule>
  </conditionalFormatting>
  <conditionalFormatting sqref="J220:J222">
    <cfRule type="cellIs" dxfId="68" priority="205" operator="greaterThan">
      <formula>$D$4</formula>
    </cfRule>
  </conditionalFormatting>
  <conditionalFormatting sqref="J224:J226">
    <cfRule type="cellIs" dxfId="67" priority="204" operator="greaterThan">
      <formula>$D$4</formula>
    </cfRule>
  </conditionalFormatting>
  <conditionalFormatting sqref="J228:J230">
    <cfRule type="cellIs" dxfId="66" priority="203" operator="greaterThan">
      <formula>$D$4</formula>
    </cfRule>
  </conditionalFormatting>
  <conditionalFormatting sqref="J233:J235">
    <cfRule type="cellIs" dxfId="65" priority="202" operator="greaterThan">
      <formula>$D$4</formula>
    </cfRule>
  </conditionalFormatting>
  <conditionalFormatting sqref="K63">
    <cfRule type="cellIs" dxfId="64" priority="194" operator="greaterThan">
      <formula>$J$4</formula>
    </cfRule>
  </conditionalFormatting>
  <conditionalFormatting sqref="K64">
    <cfRule type="cellIs" dxfId="63" priority="193" operator="greaterThan">
      <formula>$J$5</formula>
    </cfRule>
  </conditionalFormatting>
  <conditionalFormatting sqref="K65">
    <cfRule type="cellIs" dxfId="62" priority="192" operator="greaterThan">
      <formula>$J$6</formula>
    </cfRule>
  </conditionalFormatting>
  <conditionalFormatting sqref="C236:H236">
    <cfRule type="expression" dxfId="61" priority="164">
      <formula>MOD(TEXT(C236,"MM"),2)=0</formula>
    </cfRule>
  </conditionalFormatting>
  <conditionalFormatting sqref="I238">
    <cfRule type="cellIs" dxfId="60" priority="163" operator="greaterThan">
      <formula>$I$5</formula>
    </cfRule>
  </conditionalFormatting>
  <conditionalFormatting sqref="I237">
    <cfRule type="cellIs" dxfId="59" priority="162" operator="greaterThan">
      <formula>$I$4</formula>
    </cfRule>
  </conditionalFormatting>
  <conditionalFormatting sqref="I239">
    <cfRule type="cellIs" dxfId="58" priority="161" operator="greaterThan">
      <formula>$I$6</formula>
    </cfRule>
  </conditionalFormatting>
  <conditionalFormatting sqref="J237:J239">
    <cfRule type="cellIs" dxfId="57" priority="160" operator="greaterThan">
      <formula>$D$4</formula>
    </cfRule>
  </conditionalFormatting>
  <conditionalFormatting sqref="C240:H240">
    <cfRule type="expression" dxfId="56" priority="159">
      <formula>MOD(TEXT(C240,"MM"),2)=0</formula>
    </cfRule>
  </conditionalFormatting>
  <conditionalFormatting sqref="I242">
    <cfRule type="cellIs" dxfId="55" priority="158" operator="greaterThan">
      <formula>$I$5</formula>
    </cfRule>
  </conditionalFormatting>
  <conditionalFormatting sqref="I241">
    <cfRule type="cellIs" dxfId="54" priority="157" operator="greaterThan">
      <formula>$I$4</formula>
    </cfRule>
  </conditionalFormatting>
  <conditionalFormatting sqref="I243">
    <cfRule type="cellIs" dxfId="53" priority="156" operator="greaterThan">
      <formula>$I$6</formula>
    </cfRule>
  </conditionalFormatting>
  <conditionalFormatting sqref="J241:J243">
    <cfRule type="cellIs" dxfId="52" priority="155" operator="greaterThan">
      <formula>$D$4</formula>
    </cfRule>
  </conditionalFormatting>
  <conditionalFormatting sqref="C244:H244">
    <cfRule type="expression" dxfId="51" priority="154">
      <formula>MOD(TEXT(C244,"MM"),2)=0</formula>
    </cfRule>
  </conditionalFormatting>
  <conditionalFormatting sqref="I246">
    <cfRule type="cellIs" dxfId="50" priority="153" operator="greaterThan">
      <formula>$I$5</formula>
    </cfRule>
  </conditionalFormatting>
  <conditionalFormatting sqref="I245">
    <cfRule type="cellIs" dxfId="49" priority="152" operator="greaterThan">
      <formula>$I$4</formula>
    </cfRule>
  </conditionalFormatting>
  <conditionalFormatting sqref="I247">
    <cfRule type="cellIs" dxfId="48" priority="151" operator="greaterThan">
      <formula>$I$6</formula>
    </cfRule>
  </conditionalFormatting>
  <conditionalFormatting sqref="J245:J247">
    <cfRule type="cellIs" dxfId="47" priority="150" operator="greaterThan">
      <formula>$D$4</formula>
    </cfRule>
  </conditionalFormatting>
  <conditionalFormatting sqref="C248:H248">
    <cfRule type="expression" dxfId="46" priority="149">
      <formula>MOD(TEXT(C248,"MM"),2)=0</formula>
    </cfRule>
  </conditionalFormatting>
  <conditionalFormatting sqref="I250">
    <cfRule type="cellIs" dxfId="45" priority="148" operator="greaterThan">
      <formula>$I$5</formula>
    </cfRule>
  </conditionalFormatting>
  <conditionalFormatting sqref="I249">
    <cfRule type="cellIs" dxfId="44" priority="147" operator="greaterThan">
      <formula>$I$4</formula>
    </cfRule>
  </conditionalFormatting>
  <conditionalFormatting sqref="I251">
    <cfRule type="cellIs" dxfId="43" priority="146" operator="greaterThan">
      <formula>$I$6</formula>
    </cfRule>
  </conditionalFormatting>
  <conditionalFormatting sqref="J249:J251">
    <cfRule type="cellIs" dxfId="42" priority="145" operator="greaterThan">
      <formula>$D$4</formula>
    </cfRule>
  </conditionalFormatting>
  <conditionalFormatting sqref="K25">
    <cfRule type="cellIs" dxfId="41" priority="138" operator="greaterThan">
      <formula>$J$4</formula>
    </cfRule>
  </conditionalFormatting>
  <conditionalFormatting sqref="K26">
    <cfRule type="cellIs" dxfId="40" priority="137" operator="greaterThan">
      <formula>$J$5</formula>
    </cfRule>
  </conditionalFormatting>
  <conditionalFormatting sqref="K27">
    <cfRule type="cellIs" dxfId="39" priority="136" operator="greaterThan">
      <formula>$J$6</formula>
    </cfRule>
  </conditionalFormatting>
  <conditionalFormatting sqref="K42">
    <cfRule type="cellIs" dxfId="38" priority="54" operator="greaterThan">
      <formula>$J$4</formula>
    </cfRule>
  </conditionalFormatting>
  <conditionalFormatting sqref="K43">
    <cfRule type="cellIs" dxfId="37" priority="53" operator="greaterThan">
      <formula>$J$5</formula>
    </cfRule>
  </conditionalFormatting>
  <conditionalFormatting sqref="K44">
    <cfRule type="cellIs" dxfId="36" priority="52" operator="greaterThan">
      <formula>$J$6</formula>
    </cfRule>
  </conditionalFormatting>
  <conditionalFormatting sqref="K80">
    <cfRule type="cellIs" dxfId="35" priority="51" operator="greaterThan">
      <formula>$J$4</formula>
    </cfRule>
  </conditionalFormatting>
  <conditionalFormatting sqref="K81">
    <cfRule type="cellIs" dxfId="34" priority="50" operator="greaterThan">
      <formula>$J$5</formula>
    </cfRule>
  </conditionalFormatting>
  <conditionalFormatting sqref="K82">
    <cfRule type="cellIs" dxfId="33" priority="49" operator="greaterThan">
      <formula>$J$6</formula>
    </cfRule>
  </conditionalFormatting>
  <conditionalFormatting sqref="K97">
    <cfRule type="cellIs" dxfId="32" priority="48" operator="greaterThan">
      <formula>$J$4</formula>
    </cfRule>
  </conditionalFormatting>
  <conditionalFormatting sqref="K98">
    <cfRule type="cellIs" dxfId="31" priority="47" operator="greaterThan">
      <formula>$J$5</formula>
    </cfRule>
  </conditionalFormatting>
  <conditionalFormatting sqref="K99">
    <cfRule type="cellIs" dxfId="30" priority="46" operator="greaterThan">
      <formula>$J$6</formula>
    </cfRule>
  </conditionalFormatting>
  <conditionalFormatting sqref="K118">
    <cfRule type="cellIs" dxfId="29" priority="42" operator="greaterThan">
      <formula>$J$4</formula>
    </cfRule>
  </conditionalFormatting>
  <conditionalFormatting sqref="K119">
    <cfRule type="cellIs" dxfId="28" priority="41" operator="greaterThan">
      <formula>$J$5</formula>
    </cfRule>
  </conditionalFormatting>
  <conditionalFormatting sqref="K120">
    <cfRule type="cellIs" dxfId="27" priority="40" operator="greaterThan">
      <formula>$J$6</formula>
    </cfRule>
  </conditionalFormatting>
  <conditionalFormatting sqref="K135">
    <cfRule type="cellIs" dxfId="26" priority="39" operator="greaterThan">
      <formula>$J$4</formula>
    </cfRule>
  </conditionalFormatting>
  <conditionalFormatting sqref="K136">
    <cfRule type="cellIs" dxfId="25" priority="38" operator="greaterThan">
      <formula>$J$5</formula>
    </cfRule>
  </conditionalFormatting>
  <conditionalFormatting sqref="K137">
    <cfRule type="cellIs" dxfId="24" priority="37" operator="greaterThan">
      <formula>$J$6</formula>
    </cfRule>
  </conditionalFormatting>
  <conditionalFormatting sqref="K156">
    <cfRule type="cellIs" dxfId="23" priority="33" operator="greaterThan">
      <formula>$J$4</formula>
    </cfRule>
  </conditionalFormatting>
  <conditionalFormatting sqref="K157">
    <cfRule type="cellIs" dxfId="22" priority="32" operator="greaterThan">
      <formula>$J$5</formula>
    </cfRule>
  </conditionalFormatting>
  <conditionalFormatting sqref="K158">
    <cfRule type="cellIs" dxfId="21" priority="31" operator="greaterThan">
      <formula>$J$6</formula>
    </cfRule>
  </conditionalFormatting>
  <conditionalFormatting sqref="K173">
    <cfRule type="cellIs" dxfId="20" priority="30" operator="greaterThan">
      <formula>$J$4</formula>
    </cfRule>
  </conditionalFormatting>
  <conditionalFormatting sqref="K174">
    <cfRule type="cellIs" dxfId="19" priority="29" operator="greaterThan">
      <formula>$J$5</formula>
    </cfRule>
  </conditionalFormatting>
  <conditionalFormatting sqref="K175">
    <cfRule type="cellIs" dxfId="18" priority="28" operator="greaterThan">
      <formula>$J$6</formula>
    </cfRule>
  </conditionalFormatting>
  <conditionalFormatting sqref="K190">
    <cfRule type="cellIs" dxfId="17" priority="27" operator="greaterThan">
      <formula>$J$4</formula>
    </cfRule>
  </conditionalFormatting>
  <conditionalFormatting sqref="K191">
    <cfRule type="cellIs" dxfId="16" priority="26" operator="greaterThan">
      <formula>$J$5</formula>
    </cfRule>
  </conditionalFormatting>
  <conditionalFormatting sqref="K192">
    <cfRule type="cellIs" dxfId="15" priority="25" operator="greaterThan">
      <formula>$J$6</formula>
    </cfRule>
  </conditionalFormatting>
  <conditionalFormatting sqref="K211">
    <cfRule type="cellIs" dxfId="14" priority="21" operator="greaterThan">
      <formula>$J$4</formula>
    </cfRule>
  </conditionalFormatting>
  <conditionalFormatting sqref="K212">
    <cfRule type="cellIs" dxfId="13" priority="20" operator="greaterThan">
      <formula>$J$5</formula>
    </cfRule>
  </conditionalFormatting>
  <conditionalFormatting sqref="K213">
    <cfRule type="cellIs" dxfId="12" priority="19" operator="greaterThan">
      <formula>$J$6</formula>
    </cfRule>
  </conditionalFormatting>
  <conditionalFormatting sqref="K228">
    <cfRule type="cellIs" dxfId="11" priority="15" operator="greaterThan">
      <formula>$J$4</formula>
    </cfRule>
  </conditionalFormatting>
  <conditionalFormatting sqref="K229">
    <cfRule type="cellIs" dxfId="10" priority="14" operator="greaterThan">
      <formula>$J$5</formula>
    </cfRule>
  </conditionalFormatting>
  <conditionalFormatting sqref="K230">
    <cfRule type="cellIs" dxfId="9" priority="13" operator="greaterThan">
      <formula>$J$6</formula>
    </cfRule>
  </conditionalFormatting>
  <conditionalFormatting sqref="K249">
    <cfRule type="cellIs" dxfId="8" priority="9" operator="greaterThan">
      <formula>$J$4</formula>
    </cfRule>
  </conditionalFormatting>
  <conditionalFormatting sqref="K250">
    <cfRule type="cellIs" dxfId="7" priority="8" operator="greaterThan">
      <formula>$J$5</formula>
    </cfRule>
  </conditionalFormatting>
  <conditionalFormatting sqref="K251">
    <cfRule type="cellIs" dxfId="6" priority="7" operator="greaterThan">
      <formula>$J$6</formula>
    </cfRule>
  </conditionalFormatting>
  <conditionalFormatting sqref="B50">
    <cfRule type="expression" dxfId="5" priority="6">
      <formula>MOD(TEXT(B50,"MM"),2)=0</formula>
    </cfRule>
  </conditionalFormatting>
  <conditionalFormatting sqref="B88">
    <cfRule type="expression" dxfId="4" priority="5">
      <formula>MOD(TEXT(B88,"MM"),2)=0</formula>
    </cfRule>
  </conditionalFormatting>
  <conditionalFormatting sqref="B236">
    <cfRule type="expression" dxfId="3" priority="4">
      <formula>MOD(TEXT(B236,"MM"),2)=0</formula>
    </cfRule>
  </conditionalFormatting>
  <conditionalFormatting sqref="B240">
    <cfRule type="expression" dxfId="2" priority="3">
      <formula>MOD(TEXT(B240,"MM"),2)=0</formula>
    </cfRule>
  </conditionalFormatting>
  <conditionalFormatting sqref="B244">
    <cfRule type="expression" dxfId="1" priority="2">
      <formula>MOD(TEXT(B244,"MM"),2)=0</formula>
    </cfRule>
  </conditionalFormatting>
  <conditionalFormatting sqref="B248">
    <cfRule type="expression" dxfId="0" priority="1">
      <formula>MOD(TEXT(B248,"MM"),2)=0</formula>
    </cfRule>
  </conditionalFormatting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A2FC75074E6E42818B2648E0A554A3" ma:contentTypeVersion="18" ma:contentTypeDescription="Create a new document." ma:contentTypeScope="" ma:versionID="01664dee2d3797d795c374f77479069c">
  <xsd:schema xmlns:xsd="http://www.w3.org/2001/XMLSchema" xmlns:xs="http://www.w3.org/2001/XMLSchema" xmlns:p="http://schemas.microsoft.com/office/2006/metadata/properties" xmlns:ns3="a32a97b7-84cb-4d1e-b575-a4cb1ecd79fc" xmlns:ns4="68d076a3-71e7-471d-9709-ae6609e93492" targetNamespace="http://schemas.microsoft.com/office/2006/metadata/properties" ma:root="true" ma:fieldsID="04455cb16e07a7105b4810ba30b5167a" ns3:_="" ns4:_="">
    <xsd:import namespace="a32a97b7-84cb-4d1e-b575-a4cb1ecd79fc"/>
    <xsd:import namespace="68d076a3-71e7-471d-9709-ae6609e9349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a97b7-84cb-4d1e-b575-a4cb1ecd79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d076a3-71e7-471d-9709-ae6609e9349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32a97b7-84cb-4d1e-b575-a4cb1ecd79f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944190-551D-48CD-9029-2714267B36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2a97b7-84cb-4d1e-b575-a4cb1ecd79fc"/>
    <ds:schemaRef ds:uri="68d076a3-71e7-471d-9709-ae6609e934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1C8B5B7-C068-4A6E-A02A-8D7794B61A56}">
  <ds:schemaRefs>
    <ds:schemaRef ds:uri="http://schemas.microsoft.com/office/2006/metadata/properties"/>
    <ds:schemaRef ds:uri="http://schemas.microsoft.com/office/infopath/2007/PartnerControls"/>
    <ds:schemaRef ds:uri="a32a97b7-84cb-4d1e-b575-a4cb1ecd79fc"/>
  </ds:schemaRefs>
</ds:datastoreItem>
</file>

<file path=customXml/itemProps3.xml><?xml version="1.0" encoding="utf-8"?>
<ds:datastoreItem xmlns:ds="http://schemas.openxmlformats.org/officeDocument/2006/customXml" ds:itemID="{EAA4C06D-8A20-44E1-9104-230508C76A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Ronald Uchytil</dc:creator>
  <cp:keywords/>
  <dc:description/>
  <cp:lastModifiedBy>Liz Taunton</cp:lastModifiedBy>
  <cp:revision/>
  <dcterms:created xsi:type="dcterms:W3CDTF">2023-04-03T15:50:33Z</dcterms:created>
  <dcterms:modified xsi:type="dcterms:W3CDTF">2024-12-31T17:30:56Z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0x01010034A2FC75074E6E42818B2648E0A554A3</vt:lpwstr>
  </property>
</Properties>
</file>